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D:\THỜI KHÓA BIỂU\THỜI KHÓA BIỂU\THỜI KHÓA BIỂU 2023-2024 (NEW)\TKB TRÌNH KÝ\THỜI KHÓA BIỂU TRÌNH KÝ 2025 - 2026\"/>
    </mc:Choice>
  </mc:AlternateContent>
  <xr:revisionPtr revIDLastSave="0" documentId="13_ncr:1_{CE8D4713-E9F1-45CF-AB68-FF8039DB41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UẦN 27-28" sheetId="81" r:id="rId1"/>
    <sheet name="KT GV" sheetId="9" state="hidden" r:id="rId2"/>
    <sheet name="KT LỚP" sheetId="10" state="hidden" r:id="rId3"/>
    <sheet name="KT PHÒNG" sheetId="79" state="hidden" r:id="rId4"/>
    <sheet name="DM CBGV" sheetId="75" state="hidden" r:id="rId5"/>
  </sheets>
  <definedNames>
    <definedName name="_xlnm._FilterDatabase" localSheetId="4" hidden="1">'DM CBGV'!$A$2:$F$101</definedName>
    <definedName name="_xlnm._FilterDatabase" localSheetId="1" hidden="1">'KT GV'!$A$3:$Q$95</definedName>
    <definedName name="_xlnm._FilterDatabase" localSheetId="3" hidden="1">'KT PHÒNG'!$A$2:$V$156</definedName>
    <definedName name="_xlnm._FilterDatabase" localSheetId="0" hidden="1">'TUẦN 27-28'!$A$7:$AF$531</definedName>
    <definedName name="BTSC_K38" localSheetId="2">#REF!</definedName>
    <definedName name="BTSC_K38">#REF!</definedName>
    <definedName name="BTSC_K40" localSheetId="2">#REF!</definedName>
    <definedName name="BTSC_K40">#REF!</definedName>
    <definedName name="CĐT" localSheetId="2">#REF!</definedName>
    <definedName name="CĐT">#REF!</definedName>
    <definedName name="CĐT_K13_15" localSheetId="2">#REF!</definedName>
    <definedName name="CĐT_K13_15">#REF!</definedName>
    <definedName name="CGKL" localSheetId="2">#REF!</definedName>
    <definedName name="CGKL">#REF!</definedName>
    <definedName name="CGKL_ĐỨC" localSheetId="2">#REF!</definedName>
    <definedName name="CGKL_ĐỨC">#REF!</definedName>
    <definedName name="CGKL_K13_15" localSheetId="2">#REF!</definedName>
    <definedName name="CGKL_K13_15">#REF!</definedName>
    <definedName name="CGKL_K38" localSheetId="2">#REF!</definedName>
    <definedName name="CGKL_K38">#REF!</definedName>
    <definedName name="CGKL_K40" localSheetId="2">#REF!</definedName>
    <definedName name="CGKL_K40">#REF!</definedName>
    <definedName name="CN_CTM" localSheetId="2">#REF!</definedName>
    <definedName name="CN_CTM">#REF!</definedName>
    <definedName name="CNOT" localSheetId="2">#REF!</definedName>
    <definedName name="CNOT">#REF!</definedName>
    <definedName name="CNOT_K13_15" localSheetId="2">#REF!</definedName>
    <definedName name="CNOT_K13_15">#REF!</definedName>
    <definedName name="CNTT" localSheetId="2">#REF!</definedName>
    <definedName name="CNTT">#REF!</definedName>
    <definedName name="CNTT_K13_15" localSheetId="2">#REF!</definedName>
    <definedName name="CNTT_K13_15">#REF!</definedName>
    <definedName name="ĐCN" localSheetId="2">#REF!</definedName>
    <definedName name="ĐCN">#REF!</definedName>
    <definedName name="ĐCN_K13_K15" localSheetId="2">#REF!</definedName>
    <definedName name="ĐCN_K13_K15">#REF!</definedName>
    <definedName name="ĐCN_K38" localSheetId="2">#REF!</definedName>
    <definedName name="ĐCN_K38">#REF!</definedName>
    <definedName name="ĐCN_K40" localSheetId="2">#REF!</definedName>
    <definedName name="ĐCN_K40">#REF!</definedName>
    <definedName name="ĐTCN_K10" localSheetId="2">#REF!</definedName>
    <definedName name="ĐTCN_K10">#REF!</definedName>
    <definedName name="ĐTCN_K13_15" localSheetId="2">#REF!</definedName>
    <definedName name="ĐTCN_K13_15">#REF!</definedName>
    <definedName name="ĐTCN_K38" localSheetId="2">#REF!</definedName>
    <definedName name="ĐTCN_K38">#REF!</definedName>
    <definedName name="ĐTCN_K40" localSheetId="2">#REF!</definedName>
    <definedName name="ĐTCN_K40">#REF!</definedName>
    <definedName name="HAN_K38" localSheetId="2">#REF!</definedName>
    <definedName name="HAN_K38">#REF!</definedName>
    <definedName name="HAN_K40" localSheetId="2">#REF!</definedName>
    <definedName name="HAN_K40">#REF!</definedName>
    <definedName name="K13_ĐUC_ĐTCN" localSheetId="2">#REF!</definedName>
    <definedName name="K13_ĐUC_ĐTCN">#REF!</definedName>
    <definedName name="KTCBMA_K38" localSheetId="2">#REF!</definedName>
    <definedName name="KTCBMA_K38">#REF!</definedName>
    <definedName name="KTCBMA_K40" localSheetId="2">#REF!</definedName>
    <definedName name="KTCBMA_K40">#REF!</definedName>
    <definedName name="KTDN" localSheetId="2">#REF!</definedName>
    <definedName name="KTDN">#REF!</definedName>
    <definedName name="KTDN_K13_15" localSheetId="2">#REF!</definedName>
    <definedName name="KTDN_K13_15">#REF!</definedName>
    <definedName name="LT_CGKL" localSheetId="2">#REF!</definedName>
    <definedName name="LT_CGKL">#REF!</definedName>
    <definedName name="LT_ĐCN" localSheetId="2">#REF!</definedName>
    <definedName name="LT_ĐCN">#REF!</definedName>
    <definedName name="LT_ĐTCN" localSheetId="2">#REF!</definedName>
    <definedName name="LT_ĐTCN">#REF!</definedName>
    <definedName name="_xlnm.Print_Area" localSheetId="0">'TUẦN 27-28'!$A$1:$AC$537</definedName>
    <definedName name="_xlnm.Print_Titles" localSheetId="0">'TUẦN 27-28'!$4:$7</definedName>
    <definedName name="TĐH" localSheetId="2">#REF!</definedName>
    <definedName name="TĐH">#REF!</definedName>
    <definedName name="TĐH_K13_15" localSheetId="2">#REF!</definedName>
    <definedName name="TĐH_K13_15">#REF!</definedName>
    <definedName name="TMĐT" localSheetId="2">#REF!</definedName>
    <definedName name="TMĐT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2" i="79" l="1"/>
  <c r="C52" i="79"/>
  <c r="D52" i="79"/>
  <c r="E52" i="79"/>
  <c r="F52" i="79"/>
  <c r="G52" i="79"/>
  <c r="H52" i="79"/>
  <c r="I52" i="79"/>
  <c r="J52" i="79"/>
  <c r="K52" i="79"/>
  <c r="L52" i="79"/>
  <c r="M52" i="79"/>
  <c r="N52" i="79"/>
  <c r="O52" i="79"/>
  <c r="P52" i="79"/>
  <c r="Q52" i="79"/>
  <c r="R52" i="79"/>
  <c r="S52" i="79"/>
  <c r="T52" i="79"/>
  <c r="U52" i="79"/>
  <c r="V52" i="79"/>
  <c r="B53" i="79"/>
  <c r="C53" i="79"/>
  <c r="D53" i="79"/>
  <c r="E53" i="79"/>
  <c r="F53" i="79"/>
  <c r="G53" i="79"/>
  <c r="H53" i="79"/>
  <c r="I53" i="79"/>
  <c r="J53" i="79"/>
  <c r="K53" i="79"/>
  <c r="L53" i="79"/>
  <c r="M53" i="79"/>
  <c r="N53" i="79"/>
  <c r="O53" i="79"/>
  <c r="P53" i="79"/>
  <c r="Q53" i="79"/>
  <c r="R53" i="79"/>
  <c r="S53" i="79"/>
  <c r="T53" i="79"/>
  <c r="U53" i="79"/>
  <c r="V53" i="79"/>
  <c r="B54" i="79"/>
  <c r="C54" i="79"/>
  <c r="D54" i="79"/>
  <c r="E54" i="79"/>
  <c r="F54" i="79"/>
  <c r="G54" i="79"/>
  <c r="H54" i="79"/>
  <c r="I54" i="79"/>
  <c r="J54" i="79"/>
  <c r="K54" i="79"/>
  <c r="L54" i="79"/>
  <c r="M54" i="79"/>
  <c r="N54" i="79"/>
  <c r="O54" i="79"/>
  <c r="P54" i="79"/>
  <c r="Q54" i="79"/>
  <c r="R54" i="79"/>
  <c r="S54" i="79"/>
  <c r="T54" i="79"/>
  <c r="U54" i="79"/>
  <c r="V54" i="79"/>
  <c r="F141" i="79"/>
  <c r="G141" i="79"/>
  <c r="H141" i="79"/>
  <c r="I141" i="79"/>
  <c r="J141" i="79"/>
  <c r="K141" i="79"/>
  <c r="L141" i="79"/>
  <c r="M141" i="79"/>
  <c r="N141" i="79"/>
  <c r="O141" i="79"/>
  <c r="P141" i="79"/>
  <c r="Q141" i="79"/>
  <c r="R141" i="79"/>
  <c r="S141" i="79"/>
  <c r="T141" i="79"/>
  <c r="U141" i="79"/>
  <c r="V141" i="79"/>
  <c r="F142" i="79"/>
  <c r="G142" i="79"/>
  <c r="H142" i="79"/>
  <c r="I142" i="79"/>
  <c r="J142" i="79"/>
  <c r="K142" i="79"/>
  <c r="L142" i="79"/>
  <c r="M142" i="79"/>
  <c r="N142" i="79"/>
  <c r="O142" i="79"/>
  <c r="P142" i="79"/>
  <c r="Q142" i="79"/>
  <c r="R142" i="79"/>
  <c r="S142" i="79"/>
  <c r="T142" i="79"/>
  <c r="U142" i="79"/>
  <c r="V142" i="79"/>
  <c r="AD450" i="81" l="1"/>
  <c r="AD228" i="81" l="1"/>
  <c r="AD286" i="81"/>
  <c r="AD355" i="81" l="1"/>
  <c r="AD403" i="81"/>
  <c r="AD393" i="81" l="1"/>
  <c r="AD110" i="81"/>
  <c r="AD99" i="81"/>
  <c r="AD98" i="81"/>
  <c r="AD95" i="81"/>
  <c r="AD203" i="81" l="1"/>
  <c r="AD364" i="81" l="1"/>
  <c r="AD293" i="81"/>
  <c r="AD290" i="81"/>
  <c r="AD395" i="81" l="1"/>
  <c r="AD201" i="81" l="1"/>
  <c r="AD38" i="81"/>
  <c r="AD34" i="81"/>
  <c r="AD8" i="81"/>
  <c r="Q92" i="9"/>
  <c r="Q93" i="9"/>
  <c r="G6" i="79"/>
  <c r="H6" i="79"/>
  <c r="G7" i="79"/>
  <c r="H7" i="79"/>
  <c r="G8" i="79"/>
  <c r="H8" i="79"/>
  <c r="G9" i="79"/>
  <c r="H9" i="79"/>
  <c r="G10" i="79"/>
  <c r="H10" i="79"/>
  <c r="G11" i="79"/>
  <c r="H11" i="79"/>
  <c r="G12" i="79"/>
  <c r="H12" i="79"/>
  <c r="G13" i="79"/>
  <c r="H13" i="79"/>
  <c r="G14" i="79"/>
  <c r="H14" i="79"/>
  <c r="G15" i="79"/>
  <c r="H15" i="79"/>
  <c r="G16" i="79"/>
  <c r="H16" i="79"/>
  <c r="G17" i="79"/>
  <c r="H17" i="79"/>
  <c r="G18" i="79"/>
  <c r="H18" i="79"/>
  <c r="G19" i="79"/>
  <c r="H19" i="79"/>
  <c r="G20" i="79"/>
  <c r="H20" i="79"/>
  <c r="G21" i="79"/>
  <c r="H21" i="79"/>
  <c r="G22" i="79"/>
  <c r="H22" i="79"/>
  <c r="G23" i="79"/>
  <c r="H23" i="79"/>
  <c r="G24" i="79"/>
  <c r="H24" i="79"/>
  <c r="G25" i="79"/>
  <c r="H25" i="79"/>
  <c r="G26" i="79"/>
  <c r="H26" i="79"/>
  <c r="G27" i="79"/>
  <c r="H27" i="79"/>
  <c r="G28" i="79"/>
  <c r="H28" i="79"/>
  <c r="G29" i="79"/>
  <c r="H29" i="79"/>
  <c r="G30" i="79"/>
  <c r="H30" i="79"/>
  <c r="G31" i="79"/>
  <c r="H31" i="79"/>
  <c r="G32" i="79"/>
  <c r="H32" i="79"/>
  <c r="G33" i="79"/>
  <c r="H33" i="79"/>
  <c r="G34" i="79"/>
  <c r="H34" i="79"/>
  <c r="G35" i="79"/>
  <c r="H35" i="79"/>
  <c r="G36" i="79"/>
  <c r="H36" i="79"/>
  <c r="G37" i="79"/>
  <c r="H37" i="79"/>
  <c r="G38" i="79"/>
  <c r="H38" i="79"/>
  <c r="G39" i="79"/>
  <c r="H39" i="79"/>
  <c r="G40" i="79"/>
  <c r="H40" i="79"/>
  <c r="G41" i="79"/>
  <c r="H41" i="79"/>
  <c r="G42" i="79"/>
  <c r="H42" i="79"/>
  <c r="G43" i="79"/>
  <c r="H43" i="79"/>
  <c r="G44" i="79"/>
  <c r="H44" i="79"/>
  <c r="G45" i="79"/>
  <c r="H45" i="79"/>
  <c r="G46" i="79"/>
  <c r="H46" i="79"/>
  <c r="G47" i="79"/>
  <c r="H47" i="79"/>
  <c r="G48" i="79"/>
  <c r="H48" i="79"/>
  <c r="G49" i="79"/>
  <c r="H49" i="79"/>
  <c r="G50" i="79"/>
  <c r="H50" i="79"/>
  <c r="G51" i="79"/>
  <c r="H51" i="79"/>
  <c r="G55" i="79"/>
  <c r="H55" i="79"/>
  <c r="G56" i="79"/>
  <c r="H56" i="79"/>
  <c r="G57" i="79"/>
  <c r="H57" i="79"/>
  <c r="G58" i="79"/>
  <c r="H58" i="79"/>
  <c r="G59" i="79"/>
  <c r="H59" i="79"/>
  <c r="G60" i="79"/>
  <c r="H60" i="79"/>
  <c r="G61" i="79"/>
  <c r="H61" i="79"/>
  <c r="G62" i="79"/>
  <c r="H62" i="79"/>
  <c r="G63" i="79"/>
  <c r="H63" i="79"/>
  <c r="G64" i="79"/>
  <c r="H64" i="79"/>
  <c r="G65" i="79"/>
  <c r="H65" i="79"/>
  <c r="G66" i="79"/>
  <c r="H66" i="79"/>
  <c r="G67" i="79"/>
  <c r="H67" i="79"/>
  <c r="G68" i="79"/>
  <c r="H68" i="79"/>
  <c r="G69" i="79"/>
  <c r="H69" i="79"/>
  <c r="G70" i="79"/>
  <c r="H70" i="79"/>
  <c r="G71" i="79"/>
  <c r="H71" i="79"/>
  <c r="G72" i="79"/>
  <c r="H72" i="79"/>
  <c r="G73" i="79"/>
  <c r="H73" i="79"/>
  <c r="G74" i="79"/>
  <c r="H74" i="79"/>
  <c r="G75" i="79"/>
  <c r="H75" i="79"/>
  <c r="G76" i="79"/>
  <c r="H76" i="79"/>
  <c r="G77" i="79"/>
  <c r="H77" i="79"/>
  <c r="G78" i="79"/>
  <c r="H78" i="79"/>
  <c r="G79" i="79"/>
  <c r="H79" i="79"/>
  <c r="G80" i="79"/>
  <c r="H80" i="79"/>
  <c r="G81" i="79"/>
  <c r="H81" i="79"/>
  <c r="G82" i="79"/>
  <c r="H82" i="79"/>
  <c r="G83" i="79"/>
  <c r="H83" i="79"/>
  <c r="G84" i="79"/>
  <c r="H84" i="79"/>
  <c r="G85" i="79"/>
  <c r="H85" i="79"/>
  <c r="G86" i="79"/>
  <c r="H86" i="79"/>
  <c r="G87" i="79"/>
  <c r="H87" i="79"/>
  <c r="G88" i="79"/>
  <c r="H88" i="79"/>
  <c r="G89" i="79"/>
  <c r="H89" i="79"/>
  <c r="G90" i="79"/>
  <c r="H90" i="79"/>
  <c r="G91" i="79"/>
  <c r="H91" i="79"/>
  <c r="G92" i="79"/>
  <c r="H92" i="79"/>
  <c r="G93" i="79"/>
  <c r="H93" i="79"/>
  <c r="G94" i="79"/>
  <c r="H94" i="79"/>
  <c r="G95" i="79"/>
  <c r="H95" i="79"/>
  <c r="G96" i="79"/>
  <c r="H96" i="79"/>
  <c r="G97" i="79"/>
  <c r="H97" i="79"/>
  <c r="G98" i="79"/>
  <c r="H98" i="79"/>
  <c r="G99" i="79"/>
  <c r="H99" i="79"/>
  <c r="G100" i="79"/>
  <c r="H100" i="79"/>
  <c r="G101" i="79"/>
  <c r="H101" i="79"/>
  <c r="G102" i="79"/>
  <c r="H102" i="79"/>
  <c r="G103" i="79"/>
  <c r="H103" i="79"/>
  <c r="G104" i="79"/>
  <c r="H104" i="79"/>
  <c r="G105" i="79"/>
  <c r="H105" i="79"/>
  <c r="G106" i="79"/>
  <c r="H106" i="79"/>
  <c r="G107" i="79"/>
  <c r="H107" i="79"/>
  <c r="G108" i="79"/>
  <c r="H108" i="79"/>
  <c r="G109" i="79"/>
  <c r="H109" i="79"/>
  <c r="G110" i="79"/>
  <c r="H110" i="79"/>
  <c r="G111" i="79"/>
  <c r="H111" i="79"/>
  <c r="G112" i="79"/>
  <c r="H112" i="79"/>
  <c r="G113" i="79"/>
  <c r="H113" i="79"/>
  <c r="G114" i="79"/>
  <c r="H114" i="79"/>
  <c r="G115" i="79"/>
  <c r="H115" i="79"/>
  <c r="G116" i="79"/>
  <c r="H116" i="79"/>
  <c r="G117" i="79"/>
  <c r="H117" i="79"/>
  <c r="G118" i="79"/>
  <c r="H118" i="79"/>
  <c r="G119" i="79"/>
  <c r="H119" i="79"/>
  <c r="G120" i="79"/>
  <c r="H120" i="79"/>
  <c r="G121" i="79"/>
  <c r="H121" i="79"/>
  <c r="G122" i="79"/>
  <c r="H122" i="79"/>
  <c r="G123" i="79"/>
  <c r="H123" i="79"/>
  <c r="G124" i="79"/>
  <c r="H124" i="79"/>
  <c r="G125" i="79"/>
  <c r="H125" i="79"/>
  <c r="G126" i="79"/>
  <c r="H126" i="79"/>
  <c r="G127" i="79"/>
  <c r="H127" i="79"/>
  <c r="G128" i="79"/>
  <c r="H128" i="79"/>
  <c r="G129" i="79"/>
  <c r="H129" i="79"/>
  <c r="G130" i="79"/>
  <c r="H130" i="79"/>
  <c r="G131" i="79"/>
  <c r="H131" i="79"/>
  <c r="G132" i="79"/>
  <c r="H132" i="79"/>
  <c r="G133" i="79"/>
  <c r="H133" i="79"/>
  <c r="G134" i="79"/>
  <c r="H134" i="79"/>
  <c r="G135" i="79"/>
  <c r="H135" i="79"/>
  <c r="G136" i="79"/>
  <c r="H136" i="79"/>
  <c r="G137" i="79"/>
  <c r="H137" i="79"/>
  <c r="G138" i="79"/>
  <c r="H138" i="79"/>
  <c r="G139" i="79"/>
  <c r="H139" i="79"/>
  <c r="G140" i="79"/>
  <c r="H140" i="79"/>
  <c r="G143" i="79"/>
  <c r="H143" i="79"/>
  <c r="G144" i="79"/>
  <c r="H144" i="79"/>
  <c r="G145" i="79"/>
  <c r="H145" i="79"/>
  <c r="G146" i="79"/>
  <c r="H146" i="79"/>
  <c r="G147" i="79"/>
  <c r="H147" i="79"/>
  <c r="G148" i="79"/>
  <c r="H148" i="79"/>
  <c r="G149" i="79"/>
  <c r="H149" i="79"/>
  <c r="G150" i="79"/>
  <c r="H150" i="79"/>
  <c r="G151" i="79"/>
  <c r="H151" i="79"/>
  <c r="G152" i="79"/>
  <c r="H152" i="79"/>
  <c r="G153" i="79"/>
  <c r="H153" i="79"/>
  <c r="G154" i="79"/>
  <c r="H154" i="79"/>
  <c r="G155" i="79"/>
  <c r="H155" i="79"/>
  <c r="G156" i="79"/>
  <c r="H156" i="79"/>
  <c r="H5" i="79"/>
  <c r="G5" i="79"/>
  <c r="F6" i="79"/>
  <c r="F7" i="79"/>
  <c r="F8" i="79"/>
  <c r="F9" i="79"/>
  <c r="F10" i="79"/>
  <c r="F11" i="79"/>
  <c r="F12" i="79"/>
  <c r="F13" i="79"/>
  <c r="F14" i="79"/>
  <c r="F15" i="79"/>
  <c r="F16" i="79"/>
  <c r="F17" i="79"/>
  <c r="F18" i="79"/>
  <c r="F19" i="79"/>
  <c r="F20" i="79"/>
  <c r="F21" i="79"/>
  <c r="F22" i="79"/>
  <c r="F23" i="79"/>
  <c r="F24" i="79"/>
  <c r="F25" i="79"/>
  <c r="F26" i="79"/>
  <c r="F27" i="79"/>
  <c r="F28" i="79"/>
  <c r="F29" i="79"/>
  <c r="F30" i="79"/>
  <c r="F31" i="79"/>
  <c r="F32" i="79"/>
  <c r="F33" i="79"/>
  <c r="F34" i="79"/>
  <c r="F35" i="79"/>
  <c r="F36" i="79"/>
  <c r="F37" i="79"/>
  <c r="F38" i="79"/>
  <c r="F39" i="79"/>
  <c r="F40" i="79"/>
  <c r="F41" i="79"/>
  <c r="F42" i="79"/>
  <c r="F43" i="79"/>
  <c r="F44" i="79"/>
  <c r="F45" i="79"/>
  <c r="F46" i="79"/>
  <c r="F47" i="79"/>
  <c r="F48" i="79"/>
  <c r="F49" i="79"/>
  <c r="F50" i="79"/>
  <c r="F51" i="79"/>
  <c r="F55" i="79"/>
  <c r="F56" i="79"/>
  <c r="F57" i="79"/>
  <c r="F58" i="79"/>
  <c r="F59" i="79"/>
  <c r="F60" i="79"/>
  <c r="F61" i="79"/>
  <c r="F62" i="79"/>
  <c r="F63" i="79"/>
  <c r="F64" i="79"/>
  <c r="F65" i="79"/>
  <c r="F66" i="79"/>
  <c r="F67" i="79"/>
  <c r="F68" i="79"/>
  <c r="F69" i="79"/>
  <c r="F70" i="79"/>
  <c r="F71" i="79"/>
  <c r="F72" i="79"/>
  <c r="F73" i="79"/>
  <c r="F74" i="79"/>
  <c r="F75" i="79"/>
  <c r="F76" i="79"/>
  <c r="F77" i="79"/>
  <c r="F78" i="79"/>
  <c r="F79" i="79"/>
  <c r="F80" i="79"/>
  <c r="F81" i="79"/>
  <c r="F82" i="79"/>
  <c r="F83" i="79"/>
  <c r="F84" i="79"/>
  <c r="F85" i="79"/>
  <c r="F86" i="79"/>
  <c r="F87" i="79"/>
  <c r="F88" i="79"/>
  <c r="F89" i="79"/>
  <c r="F90" i="79"/>
  <c r="F91" i="79"/>
  <c r="F92" i="79"/>
  <c r="F93" i="79"/>
  <c r="F94" i="79"/>
  <c r="F95" i="79"/>
  <c r="F96" i="79"/>
  <c r="F97" i="79"/>
  <c r="F98" i="79"/>
  <c r="F99" i="79"/>
  <c r="F100" i="79"/>
  <c r="F101" i="79"/>
  <c r="F102" i="79"/>
  <c r="F103" i="79"/>
  <c r="F104" i="79"/>
  <c r="F105" i="79"/>
  <c r="F106" i="79"/>
  <c r="F107" i="79"/>
  <c r="F108" i="79"/>
  <c r="F109" i="79"/>
  <c r="F110" i="79"/>
  <c r="F111" i="79"/>
  <c r="F112" i="79"/>
  <c r="F113" i="79"/>
  <c r="F114" i="79"/>
  <c r="F115" i="79"/>
  <c r="F116" i="79"/>
  <c r="F117" i="79"/>
  <c r="F118" i="79"/>
  <c r="F119" i="79"/>
  <c r="F120" i="79"/>
  <c r="F121" i="79"/>
  <c r="F122" i="79"/>
  <c r="F123" i="79"/>
  <c r="F124" i="79"/>
  <c r="F125" i="79"/>
  <c r="F126" i="79"/>
  <c r="F127" i="79"/>
  <c r="F128" i="79"/>
  <c r="F129" i="79"/>
  <c r="F130" i="79"/>
  <c r="F131" i="79"/>
  <c r="F132" i="79"/>
  <c r="F133" i="79"/>
  <c r="F134" i="79"/>
  <c r="F135" i="79"/>
  <c r="F136" i="79"/>
  <c r="F137" i="79"/>
  <c r="F138" i="79"/>
  <c r="F139" i="79"/>
  <c r="F140" i="79"/>
  <c r="F143" i="79"/>
  <c r="F144" i="79"/>
  <c r="F145" i="79"/>
  <c r="F146" i="79"/>
  <c r="F147" i="79"/>
  <c r="F148" i="79"/>
  <c r="F149" i="79"/>
  <c r="F150" i="79"/>
  <c r="F151" i="79"/>
  <c r="F152" i="79"/>
  <c r="F153" i="79"/>
  <c r="F154" i="79"/>
  <c r="F155" i="79"/>
  <c r="F156" i="79"/>
  <c r="F5" i="79"/>
  <c r="E6" i="79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5" i="79"/>
  <c r="E56" i="79"/>
  <c r="E57" i="79"/>
  <c r="E58" i="79"/>
  <c r="E59" i="79"/>
  <c r="E60" i="79"/>
  <c r="E61" i="79"/>
  <c r="E62" i="79"/>
  <c r="E63" i="79"/>
  <c r="E64" i="79"/>
  <c r="E65" i="79"/>
  <c r="E66" i="79"/>
  <c r="E67" i="79"/>
  <c r="E68" i="79"/>
  <c r="E69" i="79"/>
  <c r="E70" i="79"/>
  <c r="E71" i="79"/>
  <c r="E72" i="79"/>
  <c r="E73" i="79"/>
  <c r="E74" i="79"/>
  <c r="E75" i="79"/>
  <c r="E76" i="79"/>
  <c r="E77" i="79"/>
  <c r="E78" i="79"/>
  <c r="E79" i="79"/>
  <c r="E80" i="79"/>
  <c r="E81" i="79"/>
  <c r="E82" i="79"/>
  <c r="E83" i="79"/>
  <c r="E84" i="79"/>
  <c r="E85" i="79"/>
  <c r="E86" i="79"/>
  <c r="E87" i="79"/>
  <c r="E88" i="79"/>
  <c r="E89" i="79"/>
  <c r="E90" i="79"/>
  <c r="E91" i="79"/>
  <c r="E92" i="79"/>
  <c r="E93" i="79"/>
  <c r="E94" i="79"/>
  <c r="E95" i="79"/>
  <c r="E96" i="79"/>
  <c r="E97" i="79"/>
  <c r="E98" i="79"/>
  <c r="E99" i="79"/>
  <c r="E100" i="79"/>
  <c r="E101" i="79"/>
  <c r="E102" i="79"/>
  <c r="E103" i="79"/>
  <c r="E104" i="79"/>
  <c r="E105" i="79"/>
  <c r="E106" i="79"/>
  <c r="E107" i="79"/>
  <c r="E108" i="79"/>
  <c r="E109" i="79"/>
  <c r="E110" i="79"/>
  <c r="E111" i="79"/>
  <c r="E112" i="79"/>
  <c r="E113" i="79"/>
  <c r="E114" i="79"/>
  <c r="E115" i="79"/>
  <c r="E116" i="79"/>
  <c r="E117" i="79"/>
  <c r="E118" i="79"/>
  <c r="E119" i="79"/>
  <c r="E120" i="79"/>
  <c r="E121" i="79"/>
  <c r="E122" i="79"/>
  <c r="E123" i="79"/>
  <c r="E124" i="79"/>
  <c r="E125" i="79"/>
  <c r="E126" i="79"/>
  <c r="E127" i="79"/>
  <c r="E128" i="79"/>
  <c r="E129" i="79"/>
  <c r="E130" i="79"/>
  <c r="E131" i="79"/>
  <c r="E132" i="79"/>
  <c r="E133" i="79"/>
  <c r="E134" i="79"/>
  <c r="E135" i="79"/>
  <c r="E136" i="79"/>
  <c r="E137" i="79"/>
  <c r="E138" i="79"/>
  <c r="E139" i="79"/>
  <c r="E140" i="79"/>
  <c r="E143" i="79"/>
  <c r="E144" i="79"/>
  <c r="E145" i="79"/>
  <c r="E146" i="79"/>
  <c r="E147" i="79"/>
  <c r="E148" i="79"/>
  <c r="E149" i="79"/>
  <c r="E150" i="79"/>
  <c r="E151" i="79"/>
  <c r="E152" i="79"/>
  <c r="E153" i="79"/>
  <c r="E154" i="79"/>
  <c r="E155" i="79"/>
  <c r="E156" i="79"/>
  <c r="E5" i="79"/>
  <c r="D7" i="79"/>
  <c r="D8" i="79"/>
  <c r="D9" i="79"/>
  <c r="D10" i="79"/>
  <c r="D11" i="79"/>
  <c r="D12" i="79"/>
  <c r="D13" i="79"/>
  <c r="D14" i="79"/>
  <c r="D15" i="79"/>
  <c r="D16" i="79"/>
  <c r="D17" i="79"/>
  <c r="D18" i="79"/>
  <c r="D19" i="79"/>
  <c r="D20" i="79"/>
  <c r="D21" i="79"/>
  <c r="D22" i="79"/>
  <c r="D23" i="79"/>
  <c r="D24" i="79"/>
  <c r="D25" i="79"/>
  <c r="D26" i="79"/>
  <c r="D27" i="79"/>
  <c r="D28" i="79"/>
  <c r="D29" i="79"/>
  <c r="D30" i="79"/>
  <c r="D31" i="79"/>
  <c r="D32" i="79"/>
  <c r="D33" i="79"/>
  <c r="D34" i="79"/>
  <c r="D35" i="79"/>
  <c r="D36" i="79"/>
  <c r="D37" i="79"/>
  <c r="D38" i="79"/>
  <c r="D39" i="79"/>
  <c r="D40" i="79"/>
  <c r="D41" i="79"/>
  <c r="D42" i="79"/>
  <c r="D43" i="79"/>
  <c r="D44" i="79"/>
  <c r="D45" i="79"/>
  <c r="D46" i="79"/>
  <c r="D47" i="79"/>
  <c r="D48" i="79"/>
  <c r="D49" i="79"/>
  <c r="D50" i="79"/>
  <c r="D51" i="79"/>
  <c r="D55" i="79"/>
  <c r="D56" i="79"/>
  <c r="D57" i="79"/>
  <c r="D58" i="79"/>
  <c r="D59" i="79"/>
  <c r="D60" i="79"/>
  <c r="D61" i="79"/>
  <c r="D62" i="79"/>
  <c r="D63" i="79"/>
  <c r="D64" i="79"/>
  <c r="D65" i="79"/>
  <c r="D66" i="79"/>
  <c r="D67" i="79"/>
  <c r="D68" i="79"/>
  <c r="D69" i="79"/>
  <c r="D70" i="79"/>
  <c r="D71" i="79"/>
  <c r="D72" i="79"/>
  <c r="D73" i="79"/>
  <c r="D74" i="79"/>
  <c r="D75" i="79"/>
  <c r="D76" i="79"/>
  <c r="D77" i="79"/>
  <c r="D78" i="79"/>
  <c r="D79" i="79"/>
  <c r="D80" i="79"/>
  <c r="D81" i="79"/>
  <c r="D82" i="79"/>
  <c r="D83" i="79"/>
  <c r="D84" i="79"/>
  <c r="D85" i="79"/>
  <c r="D86" i="79"/>
  <c r="D87" i="79"/>
  <c r="D88" i="79"/>
  <c r="D89" i="79"/>
  <c r="D90" i="79"/>
  <c r="D91" i="79"/>
  <c r="D92" i="79"/>
  <c r="D93" i="79"/>
  <c r="D94" i="79"/>
  <c r="D95" i="79"/>
  <c r="D96" i="79"/>
  <c r="D97" i="79"/>
  <c r="D98" i="79"/>
  <c r="D99" i="79"/>
  <c r="D100" i="79"/>
  <c r="D101" i="79"/>
  <c r="D102" i="79"/>
  <c r="D103" i="79"/>
  <c r="D104" i="79"/>
  <c r="D105" i="79"/>
  <c r="D106" i="79"/>
  <c r="D107" i="79"/>
  <c r="D108" i="79"/>
  <c r="D109" i="79"/>
  <c r="D110" i="79"/>
  <c r="D111" i="79"/>
  <c r="D112" i="79"/>
  <c r="D113" i="79"/>
  <c r="D114" i="79"/>
  <c r="D115" i="79"/>
  <c r="D116" i="79"/>
  <c r="D117" i="79"/>
  <c r="D118" i="79"/>
  <c r="D119" i="79"/>
  <c r="D120" i="79"/>
  <c r="D121" i="79"/>
  <c r="D122" i="79"/>
  <c r="D123" i="79"/>
  <c r="D124" i="79"/>
  <c r="D125" i="79"/>
  <c r="D126" i="79"/>
  <c r="D127" i="79"/>
  <c r="D128" i="79"/>
  <c r="D129" i="79"/>
  <c r="D130" i="79"/>
  <c r="D131" i="79"/>
  <c r="D132" i="79"/>
  <c r="D133" i="79"/>
  <c r="D134" i="79"/>
  <c r="D135" i="79"/>
  <c r="D136" i="79"/>
  <c r="D137" i="79"/>
  <c r="D138" i="79"/>
  <c r="D139" i="79"/>
  <c r="D140" i="79"/>
  <c r="D143" i="79"/>
  <c r="D144" i="79"/>
  <c r="D145" i="79"/>
  <c r="D146" i="79"/>
  <c r="D147" i="79"/>
  <c r="D148" i="79"/>
  <c r="D149" i="79"/>
  <c r="D150" i="79"/>
  <c r="D151" i="79"/>
  <c r="D152" i="79"/>
  <c r="D153" i="79"/>
  <c r="D154" i="79"/>
  <c r="D155" i="79"/>
  <c r="D156" i="79"/>
  <c r="D6" i="79"/>
  <c r="D5" i="79"/>
  <c r="C6" i="79"/>
  <c r="C7" i="79"/>
  <c r="C8" i="79"/>
  <c r="C9" i="79"/>
  <c r="C10" i="79"/>
  <c r="C11" i="79"/>
  <c r="C12" i="79"/>
  <c r="C13" i="79"/>
  <c r="C14" i="79"/>
  <c r="C15" i="79"/>
  <c r="C16" i="79"/>
  <c r="C17" i="79"/>
  <c r="C18" i="79"/>
  <c r="C19" i="79"/>
  <c r="C20" i="79"/>
  <c r="C21" i="79"/>
  <c r="C22" i="79"/>
  <c r="C23" i="79"/>
  <c r="C24" i="79"/>
  <c r="C25" i="79"/>
  <c r="C26" i="79"/>
  <c r="C27" i="79"/>
  <c r="C28" i="79"/>
  <c r="C29" i="79"/>
  <c r="C30" i="79"/>
  <c r="C31" i="79"/>
  <c r="C32" i="79"/>
  <c r="C33" i="79"/>
  <c r="C34" i="79"/>
  <c r="C35" i="79"/>
  <c r="C36" i="79"/>
  <c r="C37" i="79"/>
  <c r="C38" i="79"/>
  <c r="C39" i="79"/>
  <c r="C40" i="79"/>
  <c r="C41" i="79"/>
  <c r="C42" i="79"/>
  <c r="C43" i="79"/>
  <c r="C44" i="79"/>
  <c r="C45" i="79"/>
  <c r="C46" i="79"/>
  <c r="C47" i="79"/>
  <c r="C48" i="79"/>
  <c r="C49" i="79"/>
  <c r="C50" i="79"/>
  <c r="C51" i="79"/>
  <c r="C55" i="79"/>
  <c r="C56" i="79"/>
  <c r="C57" i="79"/>
  <c r="C58" i="79"/>
  <c r="C59" i="79"/>
  <c r="C60" i="79"/>
  <c r="C61" i="79"/>
  <c r="C62" i="79"/>
  <c r="C63" i="79"/>
  <c r="C64" i="79"/>
  <c r="C65" i="79"/>
  <c r="C66" i="79"/>
  <c r="C67" i="79"/>
  <c r="C68" i="79"/>
  <c r="C69" i="79"/>
  <c r="C70" i="79"/>
  <c r="C71" i="79"/>
  <c r="C72" i="79"/>
  <c r="C73" i="79"/>
  <c r="C74" i="79"/>
  <c r="C75" i="79"/>
  <c r="C76" i="79"/>
  <c r="C77" i="79"/>
  <c r="C78" i="79"/>
  <c r="C79" i="79"/>
  <c r="C80" i="79"/>
  <c r="C81" i="79"/>
  <c r="C82" i="79"/>
  <c r="C83" i="79"/>
  <c r="C84" i="79"/>
  <c r="C85" i="79"/>
  <c r="C86" i="79"/>
  <c r="C87" i="79"/>
  <c r="C88" i="79"/>
  <c r="C89" i="79"/>
  <c r="C90" i="79"/>
  <c r="C91" i="79"/>
  <c r="C92" i="79"/>
  <c r="C93" i="79"/>
  <c r="C94" i="79"/>
  <c r="C95" i="79"/>
  <c r="C96" i="79"/>
  <c r="C97" i="79"/>
  <c r="C98" i="79"/>
  <c r="C99" i="79"/>
  <c r="C100" i="79"/>
  <c r="C101" i="79"/>
  <c r="C102" i="79"/>
  <c r="C103" i="79"/>
  <c r="C104" i="79"/>
  <c r="C105" i="79"/>
  <c r="C106" i="79"/>
  <c r="C107" i="79"/>
  <c r="C108" i="79"/>
  <c r="C109" i="79"/>
  <c r="C110" i="79"/>
  <c r="C111" i="79"/>
  <c r="C112" i="79"/>
  <c r="C113" i="79"/>
  <c r="C114" i="79"/>
  <c r="C115" i="79"/>
  <c r="C116" i="79"/>
  <c r="C117" i="79"/>
  <c r="C118" i="79"/>
  <c r="C119" i="79"/>
  <c r="C120" i="79"/>
  <c r="C121" i="79"/>
  <c r="C122" i="79"/>
  <c r="C123" i="79"/>
  <c r="C124" i="79"/>
  <c r="C125" i="79"/>
  <c r="C126" i="79"/>
  <c r="C127" i="79"/>
  <c r="C128" i="79"/>
  <c r="C129" i="79"/>
  <c r="C130" i="79"/>
  <c r="C131" i="79"/>
  <c r="C132" i="79"/>
  <c r="C133" i="79"/>
  <c r="C134" i="79"/>
  <c r="C135" i="79"/>
  <c r="C136" i="79"/>
  <c r="C137" i="79"/>
  <c r="C138" i="79"/>
  <c r="C139" i="79"/>
  <c r="C140" i="79"/>
  <c r="C143" i="79"/>
  <c r="C144" i="79"/>
  <c r="C145" i="79"/>
  <c r="C146" i="79"/>
  <c r="C147" i="79"/>
  <c r="C148" i="79"/>
  <c r="C149" i="79"/>
  <c r="C150" i="79"/>
  <c r="C151" i="79"/>
  <c r="C152" i="79"/>
  <c r="C153" i="79"/>
  <c r="C154" i="79"/>
  <c r="C155" i="79"/>
  <c r="C156" i="79"/>
  <c r="C5" i="79"/>
  <c r="Q5" i="9" l="1"/>
  <c r="Q6" i="9"/>
  <c r="Q7" i="9"/>
  <c r="Q8" i="9"/>
  <c r="Q9" i="9"/>
  <c r="Q10" i="9"/>
  <c r="Q11" i="9"/>
  <c r="Q12" i="9"/>
  <c r="Q13" i="9"/>
  <c r="Q14" i="9"/>
  <c r="Q15" i="9"/>
  <c r="Q16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4" i="9"/>
  <c r="Q57" i="9"/>
  <c r="Q59" i="9"/>
  <c r="Q60" i="9"/>
  <c r="Q61" i="9"/>
  <c r="Q63" i="9"/>
  <c r="Q64" i="9"/>
  <c r="Q65" i="9"/>
  <c r="Q66" i="9"/>
  <c r="Q67" i="9"/>
  <c r="Q68" i="9"/>
  <c r="Q69" i="9"/>
  <c r="Q70" i="9"/>
  <c r="Q71" i="9"/>
  <c r="Q74" i="9"/>
  <c r="Q75" i="9"/>
  <c r="Q77" i="9"/>
  <c r="Q4" i="9"/>
  <c r="B6" i="79" l="1"/>
  <c r="B7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B38" i="79"/>
  <c r="B39" i="79"/>
  <c r="B40" i="79"/>
  <c r="B41" i="79"/>
  <c r="B42" i="79"/>
  <c r="B43" i="79"/>
  <c r="B44" i="79"/>
  <c r="B45" i="79"/>
  <c r="B46" i="79"/>
  <c r="B47" i="79"/>
  <c r="B48" i="79"/>
  <c r="B49" i="79"/>
  <c r="B50" i="79"/>
  <c r="B51" i="79"/>
  <c r="B55" i="79"/>
  <c r="B56" i="79"/>
  <c r="B57" i="79"/>
  <c r="B58" i="79"/>
  <c r="B59" i="79"/>
  <c r="B60" i="79"/>
  <c r="B61" i="79"/>
  <c r="B62" i="79"/>
  <c r="B63" i="79"/>
  <c r="B64" i="79"/>
  <c r="B65" i="79"/>
  <c r="B66" i="79"/>
  <c r="B67" i="79"/>
  <c r="B68" i="79"/>
  <c r="B69" i="79"/>
  <c r="B70" i="79"/>
  <c r="B71" i="79"/>
  <c r="B72" i="79"/>
  <c r="B73" i="79"/>
  <c r="B74" i="79"/>
  <c r="B75" i="79"/>
  <c r="B76" i="79"/>
  <c r="B77" i="79"/>
  <c r="B78" i="79"/>
  <c r="B79" i="79"/>
  <c r="B80" i="79"/>
  <c r="B81" i="79"/>
  <c r="B82" i="79"/>
  <c r="B83" i="79"/>
  <c r="B84" i="79"/>
  <c r="B85" i="79"/>
  <c r="B86" i="79"/>
  <c r="B87" i="79"/>
  <c r="B88" i="79"/>
  <c r="B89" i="79"/>
  <c r="B90" i="79"/>
  <c r="B91" i="79"/>
  <c r="B92" i="79"/>
  <c r="B93" i="79"/>
  <c r="B94" i="79"/>
  <c r="B95" i="79"/>
  <c r="B96" i="79"/>
  <c r="B97" i="79"/>
  <c r="B98" i="79"/>
  <c r="B99" i="79"/>
  <c r="B100" i="79"/>
  <c r="B101" i="79"/>
  <c r="B102" i="79"/>
  <c r="B103" i="79"/>
  <c r="B104" i="79"/>
  <c r="B105" i="79"/>
  <c r="B106" i="79"/>
  <c r="B107" i="79"/>
  <c r="B108" i="79"/>
  <c r="B109" i="79"/>
  <c r="B110" i="79"/>
  <c r="B111" i="79"/>
  <c r="B112" i="79"/>
  <c r="B113" i="79"/>
  <c r="B114" i="79"/>
  <c r="B115" i="79"/>
  <c r="B116" i="79"/>
  <c r="B117" i="79"/>
  <c r="B118" i="79"/>
  <c r="B119" i="79"/>
  <c r="B120" i="79"/>
  <c r="B121" i="79"/>
  <c r="B122" i="79"/>
  <c r="B123" i="79"/>
  <c r="B124" i="79"/>
  <c r="B125" i="79"/>
  <c r="B126" i="79"/>
  <c r="B127" i="79"/>
  <c r="B128" i="79"/>
  <c r="B129" i="79"/>
  <c r="B130" i="79"/>
  <c r="B131" i="79"/>
  <c r="B132" i="79"/>
  <c r="B133" i="79"/>
  <c r="B134" i="79"/>
  <c r="B135" i="79"/>
  <c r="B136" i="79"/>
  <c r="B137" i="79"/>
  <c r="B138" i="79"/>
  <c r="B139" i="79"/>
  <c r="B140" i="79"/>
  <c r="B143" i="79"/>
  <c r="B144" i="79"/>
  <c r="B145" i="79"/>
  <c r="B146" i="79"/>
  <c r="B147" i="79"/>
  <c r="B148" i="79"/>
  <c r="B149" i="79"/>
  <c r="B150" i="79"/>
  <c r="B151" i="79"/>
  <c r="B152" i="79"/>
  <c r="B153" i="79"/>
  <c r="B154" i="79"/>
  <c r="B155" i="79"/>
  <c r="B156" i="79"/>
  <c r="B5" i="79"/>
  <c r="I22" i="79" l="1"/>
  <c r="J22" i="79"/>
  <c r="K22" i="79"/>
  <c r="L22" i="79"/>
  <c r="M22" i="79"/>
  <c r="N22" i="79"/>
  <c r="O22" i="79"/>
  <c r="P22" i="79"/>
  <c r="Q22" i="79"/>
  <c r="R22" i="79"/>
  <c r="S22" i="79"/>
  <c r="T22" i="79"/>
  <c r="U22" i="79"/>
  <c r="V22" i="79"/>
  <c r="I23" i="79"/>
  <c r="J23" i="79"/>
  <c r="K23" i="79"/>
  <c r="L23" i="79"/>
  <c r="M23" i="79"/>
  <c r="N23" i="79"/>
  <c r="O23" i="79"/>
  <c r="P23" i="79"/>
  <c r="Q23" i="79"/>
  <c r="R23" i="79"/>
  <c r="S23" i="79"/>
  <c r="T23" i="79"/>
  <c r="U23" i="79"/>
  <c r="V23" i="79"/>
  <c r="I149" i="79" l="1"/>
  <c r="J149" i="79"/>
  <c r="K149" i="79"/>
  <c r="L149" i="79"/>
  <c r="M149" i="79"/>
  <c r="N149" i="79"/>
  <c r="O149" i="79"/>
  <c r="P149" i="79"/>
  <c r="Q149" i="79"/>
  <c r="R149" i="79"/>
  <c r="S149" i="79"/>
  <c r="T149" i="79"/>
  <c r="U149" i="79"/>
  <c r="V149" i="79"/>
  <c r="I150" i="79"/>
  <c r="J150" i="79"/>
  <c r="K150" i="79"/>
  <c r="L150" i="79"/>
  <c r="M150" i="79"/>
  <c r="N150" i="79"/>
  <c r="O150" i="79"/>
  <c r="P150" i="79"/>
  <c r="Q150" i="79"/>
  <c r="R150" i="79"/>
  <c r="S150" i="79"/>
  <c r="T150" i="79"/>
  <c r="U150" i="79"/>
  <c r="V150" i="79"/>
  <c r="I101" i="79" l="1"/>
  <c r="J101" i="79"/>
  <c r="K101" i="79"/>
  <c r="L101" i="79"/>
  <c r="M101" i="79"/>
  <c r="N101" i="79"/>
  <c r="O101" i="79"/>
  <c r="P101" i="79"/>
  <c r="Q101" i="79"/>
  <c r="R101" i="79"/>
  <c r="S101" i="79"/>
  <c r="T101" i="79"/>
  <c r="U101" i="79"/>
  <c r="V101" i="79"/>
  <c r="I99" i="79"/>
  <c r="J99" i="79"/>
  <c r="K99" i="79"/>
  <c r="L99" i="79"/>
  <c r="M99" i="79"/>
  <c r="N99" i="79"/>
  <c r="O99" i="79"/>
  <c r="P99" i="79"/>
  <c r="Q99" i="79"/>
  <c r="R99" i="79"/>
  <c r="S99" i="79"/>
  <c r="T99" i="79"/>
  <c r="U99" i="79"/>
  <c r="V99" i="79"/>
  <c r="I100" i="79"/>
  <c r="J100" i="79"/>
  <c r="K100" i="79"/>
  <c r="L100" i="79"/>
  <c r="M100" i="79"/>
  <c r="N100" i="79"/>
  <c r="O100" i="79"/>
  <c r="P100" i="79"/>
  <c r="Q100" i="79"/>
  <c r="R100" i="79"/>
  <c r="S100" i="79"/>
  <c r="T100" i="79"/>
  <c r="U100" i="79"/>
  <c r="V100" i="79"/>
  <c r="I145" i="79"/>
  <c r="J145" i="79"/>
  <c r="K145" i="79"/>
  <c r="L145" i="79"/>
  <c r="M145" i="79"/>
  <c r="N145" i="79"/>
  <c r="O145" i="79"/>
  <c r="P145" i="79"/>
  <c r="Q145" i="79"/>
  <c r="R145" i="79"/>
  <c r="S145" i="79"/>
  <c r="T145" i="79"/>
  <c r="U145" i="79"/>
  <c r="V145" i="79"/>
  <c r="I146" i="79"/>
  <c r="J146" i="79"/>
  <c r="K146" i="79"/>
  <c r="L146" i="79"/>
  <c r="M146" i="79"/>
  <c r="N146" i="79"/>
  <c r="O146" i="79"/>
  <c r="P146" i="79"/>
  <c r="Q146" i="79"/>
  <c r="R146" i="79"/>
  <c r="S146" i="79"/>
  <c r="T146" i="79"/>
  <c r="U146" i="79"/>
  <c r="V146" i="79"/>
  <c r="J6" i="79" l="1"/>
  <c r="K6" i="79"/>
  <c r="L6" i="79"/>
  <c r="M6" i="79"/>
  <c r="N6" i="79"/>
  <c r="O6" i="79"/>
  <c r="J7" i="79"/>
  <c r="K7" i="79"/>
  <c r="L7" i="79"/>
  <c r="M7" i="79"/>
  <c r="N7" i="79"/>
  <c r="O7" i="79"/>
  <c r="J8" i="79"/>
  <c r="K8" i="79"/>
  <c r="L8" i="79"/>
  <c r="M8" i="79"/>
  <c r="N8" i="79"/>
  <c r="O8" i="79"/>
  <c r="J9" i="79"/>
  <c r="K9" i="79"/>
  <c r="L9" i="79"/>
  <c r="M9" i="79"/>
  <c r="N9" i="79"/>
  <c r="O9" i="79"/>
  <c r="J10" i="79"/>
  <c r="K10" i="79"/>
  <c r="L10" i="79"/>
  <c r="M10" i="79"/>
  <c r="N10" i="79"/>
  <c r="O10" i="79"/>
  <c r="J11" i="79"/>
  <c r="K11" i="79"/>
  <c r="L11" i="79"/>
  <c r="M11" i="79"/>
  <c r="N11" i="79"/>
  <c r="O11" i="79"/>
  <c r="J12" i="79"/>
  <c r="K12" i="79"/>
  <c r="L12" i="79"/>
  <c r="M12" i="79"/>
  <c r="N12" i="79"/>
  <c r="O12" i="79"/>
  <c r="J13" i="79"/>
  <c r="K13" i="79"/>
  <c r="L13" i="79"/>
  <c r="M13" i="79"/>
  <c r="N13" i="79"/>
  <c r="O13" i="79"/>
  <c r="J14" i="79"/>
  <c r="K14" i="79"/>
  <c r="L14" i="79"/>
  <c r="M14" i="79"/>
  <c r="N14" i="79"/>
  <c r="O14" i="79"/>
  <c r="J15" i="79"/>
  <c r="K15" i="79"/>
  <c r="L15" i="79"/>
  <c r="M15" i="79"/>
  <c r="N15" i="79"/>
  <c r="O15" i="79"/>
  <c r="J16" i="79"/>
  <c r="K16" i="79"/>
  <c r="L16" i="79"/>
  <c r="M16" i="79"/>
  <c r="N16" i="79"/>
  <c r="O16" i="79"/>
  <c r="J17" i="79"/>
  <c r="K17" i="79"/>
  <c r="L17" i="79"/>
  <c r="M17" i="79"/>
  <c r="N17" i="79"/>
  <c r="O17" i="79"/>
  <c r="J18" i="79"/>
  <c r="K18" i="79"/>
  <c r="L18" i="79"/>
  <c r="M18" i="79"/>
  <c r="N18" i="79"/>
  <c r="O18" i="79"/>
  <c r="J19" i="79"/>
  <c r="K19" i="79"/>
  <c r="L19" i="79"/>
  <c r="M19" i="79"/>
  <c r="N19" i="79"/>
  <c r="O19" i="79"/>
  <c r="J20" i="79"/>
  <c r="K20" i="79"/>
  <c r="L20" i="79"/>
  <c r="M20" i="79"/>
  <c r="N20" i="79"/>
  <c r="O20" i="79"/>
  <c r="J21" i="79"/>
  <c r="K21" i="79"/>
  <c r="L21" i="79"/>
  <c r="M21" i="79"/>
  <c r="N21" i="79"/>
  <c r="O21" i="79"/>
  <c r="J24" i="79"/>
  <c r="K24" i="79"/>
  <c r="L24" i="79"/>
  <c r="M24" i="79"/>
  <c r="N24" i="79"/>
  <c r="O24" i="79"/>
  <c r="J25" i="79"/>
  <c r="K25" i="79"/>
  <c r="L25" i="79"/>
  <c r="M25" i="79"/>
  <c r="N25" i="79"/>
  <c r="O25" i="79"/>
  <c r="J26" i="79"/>
  <c r="K26" i="79"/>
  <c r="L26" i="79"/>
  <c r="M26" i="79"/>
  <c r="N26" i="79"/>
  <c r="O26" i="79"/>
  <c r="J27" i="79"/>
  <c r="K27" i="79"/>
  <c r="L27" i="79"/>
  <c r="M27" i="79"/>
  <c r="N27" i="79"/>
  <c r="O27" i="79"/>
  <c r="J28" i="79"/>
  <c r="K28" i="79"/>
  <c r="L28" i="79"/>
  <c r="M28" i="79"/>
  <c r="N28" i="79"/>
  <c r="O28" i="79"/>
  <c r="J29" i="79"/>
  <c r="K29" i="79"/>
  <c r="L29" i="79"/>
  <c r="M29" i="79"/>
  <c r="N29" i="79"/>
  <c r="O29" i="79"/>
  <c r="J30" i="79"/>
  <c r="K30" i="79"/>
  <c r="L30" i="79"/>
  <c r="M30" i="79"/>
  <c r="N30" i="79"/>
  <c r="O30" i="79"/>
  <c r="J31" i="79"/>
  <c r="K31" i="79"/>
  <c r="L31" i="79"/>
  <c r="M31" i="79"/>
  <c r="N31" i="79"/>
  <c r="O31" i="79"/>
  <c r="J32" i="79"/>
  <c r="K32" i="79"/>
  <c r="L32" i="79"/>
  <c r="M32" i="79"/>
  <c r="N32" i="79"/>
  <c r="O32" i="79"/>
  <c r="J33" i="79"/>
  <c r="K33" i="79"/>
  <c r="L33" i="79"/>
  <c r="M33" i="79"/>
  <c r="N33" i="79"/>
  <c r="O33" i="79"/>
  <c r="J34" i="79"/>
  <c r="K34" i="79"/>
  <c r="L34" i="79"/>
  <c r="M34" i="79"/>
  <c r="N34" i="79"/>
  <c r="O34" i="79"/>
  <c r="J35" i="79"/>
  <c r="K35" i="79"/>
  <c r="L35" i="79"/>
  <c r="M35" i="79"/>
  <c r="N35" i="79"/>
  <c r="O35" i="79"/>
  <c r="J36" i="79"/>
  <c r="K36" i="79"/>
  <c r="L36" i="79"/>
  <c r="M36" i="79"/>
  <c r="N36" i="79"/>
  <c r="O36" i="79"/>
  <c r="J37" i="79"/>
  <c r="K37" i="79"/>
  <c r="L37" i="79"/>
  <c r="M37" i="79"/>
  <c r="N37" i="79"/>
  <c r="O37" i="79"/>
  <c r="J38" i="79"/>
  <c r="K38" i="79"/>
  <c r="L38" i="79"/>
  <c r="M38" i="79"/>
  <c r="N38" i="79"/>
  <c r="O38" i="79"/>
  <c r="J39" i="79"/>
  <c r="K39" i="79"/>
  <c r="L39" i="79"/>
  <c r="M39" i="79"/>
  <c r="N39" i="79"/>
  <c r="O39" i="79"/>
  <c r="J40" i="79"/>
  <c r="K40" i="79"/>
  <c r="L40" i="79"/>
  <c r="M40" i="79"/>
  <c r="N40" i="79"/>
  <c r="O40" i="79"/>
  <c r="J41" i="79"/>
  <c r="K41" i="79"/>
  <c r="L41" i="79"/>
  <c r="M41" i="79"/>
  <c r="N41" i="79"/>
  <c r="O41" i="79"/>
  <c r="J42" i="79"/>
  <c r="K42" i="79"/>
  <c r="L42" i="79"/>
  <c r="M42" i="79"/>
  <c r="N42" i="79"/>
  <c r="O42" i="79"/>
  <c r="J43" i="79"/>
  <c r="K43" i="79"/>
  <c r="L43" i="79"/>
  <c r="M43" i="79"/>
  <c r="N43" i="79"/>
  <c r="O43" i="79"/>
  <c r="J44" i="79"/>
  <c r="K44" i="79"/>
  <c r="L44" i="79"/>
  <c r="M44" i="79"/>
  <c r="N44" i="79"/>
  <c r="O44" i="79"/>
  <c r="J45" i="79"/>
  <c r="K45" i="79"/>
  <c r="L45" i="79"/>
  <c r="M45" i="79"/>
  <c r="N45" i="79"/>
  <c r="O45" i="79"/>
  <c r="J46" i="79"/>
  <c r="K46" i="79"/>
  <c r="L46" i="79"/>
  <c r="M46" i="79"/>
  <c r="N46" i="79"/>
  <c r="O46" i="79"/>
  <c r="J47" i="79"/>
  <c r="K47" i="79"/>
  <c r="L47" i="79"/>
  <c r="M47" i="79"/>
  <c r="N47" i="79"/>
  <c r="O47" i="79"/>
  <c r="J48" i="79"/>
  <c r="K48" i="79"/>
  <c r="L48" i="79"/>
  <c r="M48" i="79"/>
  <c r="N48" i="79"/>
  <c r="O48" i="79"/>
  <c r="J49" i="79"/>
  <c r="K49" i="79"/>
  <c r="L49" i="79"/>
  <c r="M49" i="79"/>
  <c r="N49" i="79"/>
  <c r="O49" i="79"/>
  <c r="J50" i="79"/>
  <c r="K50" i="79"/>
  <c r="L50" i="79"/>
  <c r="M50" i="79"/>
  <c r="N50" i="79"/>
  <c r="O50" i="79"/>
  <c r="J51" i="79"/>
  <c r="K51" i="79"/>
  <c r="L51" i="79"/>
  <c r="M51" i="79"/>
  <c r="N51" i="79"/>
  <c r="O51" i="79"/>
  <c r="J55" i="79"/>
  <c r="K55" i="79"/>
  <c r="L55" i="79"/>
  <c r="M55" i="79"/>
  <c r="N55" i="79"/>
  <c r="O55" i="79"/>
  <c r="J56" i="79"/>
  <c r="K56" i="79"/>
  <c r="L56" i="79"/>
  <c r="M56" i="79"/>
  <c r="N56" i="79"/>
  <c r="O56" i="79"/>
  <c r="J57" i="79"/>
  <c r="K57" i="79"/>
  <c r="L57" i="79"/>
  <c r="M57" i="79"/>
  <c r="N57" i="79"/>
  <c r="O57" i="79"/>
  <c r="J58" i="79"/>
  <c r="K58" i="79"/>
  <c r="L58" i="79"/>
  <c r="M58" i="79"/>
  <c r="N58" i="79"/>
  <c r="O58" i="79"/>
  <c r="J59" i="79"/>
  <c r="K59" i="79"/>
  <c r="L59" i="79"/>
  <c r="M59" i="79"/>
  <c r="N59" i="79"/>
  <c r="O59" i="79"/>
  <c r="J60" i="79"/>
  <c r="K60" i="79"/>
  <c r="L60" i="79"/>
  <c r="M60" i="79"/>
  <c r="N60" i="79"/>
  <c r="O60" i="79"/>
  <c r="J61" i="79"/>
  <c r="K61" i="79"/>
  <c r="L61" i="79"/>
  <c r="M61" i="79"/>
  <c r="N61" i="79"/>
  <c r="O61" i="79"/>
  <c r="J62" i="79"/>
  <c r="K62" i="79"/>
  <c r="L62" i="79"/>
  <c r="M62" i="79"/>
  <c r="N62" i="79"/>
  <c r="O62" i="79"/>
  <c r="J63" i="79"/>
  <c r="K63" i="79"/>
  <c r="L63" i="79"/>
  <c r="M63" i="79"/>
  <c r="N63" i="79"/>
  <c r="O63" i="79"/>
  <c r="J64" i="79"/>
  <c r="K64" i="79"/>
  <c r="L64" i="79"/>
  <c r="M64" i="79"/>
  <c r="N64" i="79"/>
  <c r="O64" i="79"/>
  <c r="J65" i="79"/>
  <c r="K65" i="79"/>
  <c r="L65" i="79"/>
  <c r="M65" i="79"/>
  <c r="N65" i="79"/>
  <c r="O65" i="79"/>
  <c r="J66" i="79"/>
  <c r="K66" i="79"/>
  <c r="L66" i="79"/>
  <c r="M66" i="79"/>
  <c r="N66" i="79"/>
  <c r="O66" i="79"/>
  <c r="J67" i="79"/>
  <c r="K67" i="79"/>
  <c r="L67" i="79"/>
  <c r="M67" i="79"/>
  <c r="N67" i="79"/>
  <c r="O67" i="79"/>
  <c r="J68" i="79"/>
  <c r="K68" i="79"/>
  <c r="L68" i="79"/>
  <c r="M68" i="79"/>
  <c r="N68" i="79"/>
  <c r="O68" i="79"/>
  <c r="J69" i="79"/>
  <c r="K69" i="79"/>
  <c r="L69" i="79"/>
  <c r="M69" i="79"/>
  <c r="N69" i="79"/>
  <c r="O69" i="79"/>
  <c r="J70" i="79"/>
  <c r="K70" i="79"/>
  <c r="L70" i="79"/>
  <c r="M70" i="79"/>
  <c r="N70" i="79"/>
  <c r="O70" i="79"/>
  <c r="J71" i="79"/>
  <c r="K71" i="79"/>
  <c r="L71" i="79"/>
  <c r="M71" i="79"/>
  <c r="N71" i="79"/>
  <c r="O71" i="79"/>
  <c r="J72" i="79"/>
  <c r="K72" i="79"/>
  <c r="L72" i="79"/>
  <c r="M72" i="79"/>
  <c r="N72" i="79"/>
  <c r="O72" i="79"/>
  <c r="J73" i="79"/>
  <c r="K73" i="79"/>
  <c r="L73" i="79"/>
  <c r="M73" i="79"/>
  <c r="N73" i="79"/>
  <c r="O73" i="79"/>
  <c r="J74" i="79"/>
  <c r="K74" i="79"/>
  <c r="L74" i="79"/>
  <c r="M74" i="79"/>
  <c r="N74" i="79"/>
  <c r="O74" i="79"/>
  <c r="J75" i="79"/>
  <c r="K75" i="79"/>
  <c r="L75" i="79"/>
  <c r="M75" i="79"/>
  <c r="N75" i="79"/>
  <c r="O75" i="79"/>
  <c r="J76" i="79"/>
  <c r="K76" i="79"/>
  <c r="L76" i="79"/>
  <c r="M76" i="79"/>
  <c r="N76" i="79"/>
  <c r="O76" i="79"/>
  <c r="J77" i="79"/>
  <c r="K77" i="79"/>
  <c r="L77" i="79"/>
  <c r="M77" i="79"/>
  <c r="N77" i="79"/>
  <c r="O77" i="79"/>
  <c r="J78" i="79"/>
  <c r="K78" i="79"/>
  <c r="L78" i="79"/>
  <c r="M78" i="79"/>
  <c r="N78" i="79"/>
  <c r="O78" i="79"/>
  <c r="J79" i="79"/>
  <c r="K79" i="79"/>
  <c r="L79" i="79"/>
  <c r="M79" i="79"/>
  <c r="N79" i="79"/>
  <c r="O79" i="79"/>
  <c r="J80" i="79"/>
  <c r="K80" i="79"/>
  <c r="L80" i="79"/>
  <c r="M80" i="79"/>
  <c r="N80" i="79"/>
  <c r="O80" i="79"/>
  <c r="J81" i="79"/>
  <c r="K81" i="79"/>
  <c r="L81" i="79"/>
  <c r="M81" i="79"/>
  <c r="N81" i="79"/>
  <c r="O81" i="79"/>
  <c r="J82" i="79"/>
  <c r="K82" i="79"/>
  <c r="L82" i="79"/>
  <c r="M82" i="79"/>
  <c r="N82" i="79"/>
  <c r="O82" i="79"/>
  <c r="J83" i="79"/>
  <c r="K83" i="79"/>
  <c r="L83" i="79"/>
  <c r="M83" i="79"/>
  <c r="N83" i="79"/>
  <c r="O83" i="79"/>
  <c r="J84" i="79"/>
  <c r="K84" i="79"/>
  <c r="L84" i="79"/>
  <c r="M84" i="79"/>
  <c r="N84" i="79"/>
  <c r="O84" i="79"/>
  <c r="J85" i="79"/>
  <c r="K85" i="79"/>
  <c r="L85" i="79"/>
  <c r="M85" i="79"/>
  <c r="N85" i="79"/>
  <c r="O85" i="79"/>
  <c r="J86" i="79"/>
  <c r="K86" i="79"/>
  <c r="L86" i="79"/>
  <c r="M86" i="79"/>
  <c r="N86" i="79"/>
  <c r="O86" i="79"/>
  <c r="J87" i="79"/>
  <c r="K87" i="79"/>
  <c r="L87" i="79"/>
  <c r="M87" i="79"/>
  <c r="N87" i="79"/>
  <c r="O87" i="79"/>
  <c r="J88" i="79"/>
  <c r="K88" i="79"/>
  <c r="L88" i="79"/>
  <c r="M88" i="79"/>
  <c r="N88" i="79"/>
  <c r="O88" i="79"/>
  <c r="J89" i="79"/>
  <c r="K89" i="79"/>
  <c r="L89" i="79"/>
  <c r="M89" i="79"/>
  <c r="N89" i="79"/>
  <c r="O89" i="79"/>
  <c r="J90" i="79"/>
  <c r="K90" i="79"/>
  <c r="L90" i="79"/>
  <c r="M90" i="79"/>
  <c r="N90" i="79"/>
  <c r="O90" i="79"/>
  <c r="J91" i="79"/>
  <c r="K91" i="79"/>
  <c r="L91" i="79"/>
  <c r="M91" i="79"/>
  <c r="N91" i="79"/>
  <c r="O91" i="79"/>
  <c r="J92" i="79"/>
  <c r="K92" i="79"/>
  <c r="L92" i="79"/>
  <c r="M92" i="79"/>
  <c r="N92" i="79"/>
  <c r="O92" i="79"/>
  <c r="J93" i="79"/>
  <c r="K93" i="79"/>
  <c r="L93" i="79"/>
  <c r="M93" i="79"/>
  <c r="N93" i="79"/>
  <c r="O93" i="79"/>
  <c r="J94" i="79"/>
  <c r="K94" i="79"/>
  <c r="L94" i="79"/>
  <c r="M94" i="79"/>
  <c r="N94" i="79"/>
  <c r="O94" i="79"/>
  <c r="J95" i="79"/>
  <c r="K95" i="79"/>
  <c r="L95" i="79"/>
  <c r="M95" i="79"/>
  <c r="N95" i="79"/>
  <c r="O95" i="79"/>
  <c r="J96" i="79"/>
  <c r="K96" i="79"/>
  <c r="L96" i="79"/>
  <c r="M96" i="79"/>
  <c r="N96" i="79"/>
  <c r="O96" i="79"/>
  <c r="J97" i="79"/>
  <c r="K97" i="79"/>
  <c r="L97" i="79"/>
  <c r="M97" i="79"/>
  <c r="N97" i="79"/>
  <c r="O97" i="79"/>
  <c r="J98" i="79"/>
  <c r="K98" i="79"/>
  <c r="L98" i="79"/>
  <c r="M98" i="79"/>
  <c r="N98" i="79"/>
  <c r="O98" i="79"/>
  <c r="J102" i="79"/>
  <c r="K102" i="79"/>
  <c r="L102" i="79"/>
  <c r="M102" i="79"/>
  <c r="N102" i="79"/>
  <c r="O102" i="79"/>
  <c r="J103" i="79"/>
  <c r="K103" i="79"/>
  <c r="L103" i="79"/>
  <c r="M103" i="79"/>
  <c r="N103" i="79"/>
  <c r="O103" i="79"/>
  <c r="J104" i="79"/>
  <c r="K104" i="79"/>
  <c r="L104" i="79"/>
  <c r="M104" i="79"/>
  <c r="N104" i="79"/>
  <c r="O104" i="79"/>
  <c r="J105" i="79"/>
  <c r="K105" i="79"/>
  <c r="L105" i="79"/>
  <c r="M105" i="79"/>
  <c r="N105" i="79"/>
  <c r="O105" i="79"/>
  <c r="J106" i="79"/>
  <c r="K106" i="79"/>
  <c r="L106" i="79"/>
  <c r="M106" i="79"/>
  <c r="N106" i="79"/>
  <c r="O106" i="79"/>
  <c r="J107" i="79"/>
  <c r="K107" i="79"/>
  <c r="L107" i="79"/>
  <c r="M107" i="79"/>
  <c r="N107" i="79"/>
  <c r="O107" i="79"/>
  <c r="J108" i="79"/>
  <c r="K108" i="79"/>
  <c r="L108" i="79"/>
  <c r="M108" i="79"/>
  <c r="N108" i="79"/>
  <c r="O108" i="79"/>
  <c r="J109" i="79"/>
  <c r="K109" i="79"/>
  <c r="L109" i="79"/>
  <c r="M109" i="79"/>
  <c r="N109" i="79"/>
  <c r="O109" i="79"/>
  <c r="J110" i="79"/>
  <c r="K110" i="79"/>
  <c r="L110" i="79"/>
  <c r="M110" i="79"/>
  <c r="N110" i="79"/>
  <c r="O110" i="79"/>
  <c r="J111" i="79"/>
  <c r="K111" i="79"/>
  <c r="L111" i="79"/>
  <c r="M111" i="79"/>
  <c r="N111" i="79"/>
  <c r="O111" i="79"/>
  <c r="J112" i="79"/>
  <c r="K112" i="79"/>
  <c r="L112" i="79"/>
  <c r="M112" i="79"/>
  <c r="N112" i="79"/>
  <c r="O112" i="79"/>
  <c r="J113" i="79"/>
  <c r="K113" i="79"/>
  <c r="L113" i="79"/>
  <c r="M113" i="79"/>
  <c r="N113" i="79"/>
  <c r="O113" i="79"/>
  <c r="J114" i="79"/>
  <c r="K114" i="79"/>
  <c r="L114" i="79"/>
  <c r="M114" i="79"/>
  <c r="N114" i="79"/>
  <c r="O114" i="79"/>
  <c r="J115" i="79"/>
  <c r="K115" i="79"/>
  <c r="L115" i="79"/>
  <c r="M115" i="79"/>
  <c r="N115" i="79"/>
  <c r="O115" i="79"/>
  <c r="J116" i="79"/>
  <c r="K116" i="79"/>
  <c r="L116" i="79"/>
  <c r="M116" i="79"/>
  <c r="N116" i="79"/>
  <c r="O116" i="79"/>
  <c r="J117" i="79"/>
  <c r="K117" i="79"/>
  <c r="L117" i="79"/>
  <c r="M117" i="79"/>
  <c r="N117" i="79"/>
  <c r="O117" i="79"/>
  <c r="J118" i="79"/>
  <c r="K118" i="79"/>
  <c r="L118" i="79"/>
  <c r="M118" i="79"/>
  <c r="N118" i="79"/>
  <c r="O118" i="79"/>
  <c r="J119" i="79"/>
  <c r="K119" i="79"/>
  <c r="L119" i="79"/>
  <c r="M119" i="79"/>
  <c r="N119" i="79"/>
  <c r="O119" i="79"/>
  <c r="J120" i="79"/>
  <c r="K120" i="79"/>
  <c r="L120" i="79"/>
  <c r="M120" i="79"/>
  <c r="N120" i="79"/>
  <c r="O120" i="79"/>
  <c r="J121" i="79"/>
  <c r="K121" i="79"/>
  <c r="L121" i="79"/>
  <c r="M121" i="79"/>
  <c r="N121" i="79"/>
  <c r="O121" i="79"/>
  <c r="J122" i="79"/>
  <c r="K122" i="79"/>
  <c r="L122" i="79"/>
  <c r="M122" i="79"/>
  <c r="N122" i="79"/>
  <c r="O122" i="79"/>
  <c r="J123" i="79"/>
  <c r="K123" i="79"/>
  <c r="L123" i="79"/>
  <c r="M123" i="79"/>
  <c r="N123" i="79"/>
  <c r="O123" i="79"/>
  <c r="J124" i="79"/>
  <c r="K124" i="79"/>
  <c r="L124" i="79"/>
  <c r="M124" i="79"/>
  <c r="N124" i="79"/>
  <c r="O124" i="79"/>
  <c r="J125" i="79"/>
  <c r="K125" i="79"/>
  <c r="L125" i="79"/>
  <c r="M125" i="79"/>
  <c r="N125" i="79"/>
  <c r="O125" i="79"/>
  <c r="J126" i="79"/>
  <c r="K126" i="79"/>
  <c r="L126" i="79"/>
  <c r="M126" i="79"/>
  <c r="N126" i="79"/>
  <c r="O126" i="79"/>
  <c r="J127" i="79"/>
  <c r="K127" i="79"/>
  <c r="L127" i="79"/>
  <c r="M127" i="79"/>
  <c r="N127" i="79"/>
  <c r="O127" i="79"/>
  <c r="J128" i="79"/>
  <c r="K128" i="79"/>
  <c r="L128" i="79"/>
  <c r="M128" i="79"/>
  <c r="N128" i="79"/>
  <c r="O128" i="79"/>
  <c r="J129" i="79"/>
  <c r="K129" i="79"/>
  <c r="L129" i="79"/>
  <c r="M129" i="79"/>
  <c r="N129" i="79"/>
  <c r="O129" i="79"/>
  <c r="J130" i="79"/>
  <c r="K130" i="79"/>
  <c r="L130" i="79"/>
  <c r="M130" i="79"/>
  <c r="N130" i="79"/>
  <c r="O130" i="79"/>
  <c r="J131" i="79"/>
  <c r="K131" i="79"/>
  <c r="L131" i="79"/>
  <c r="M131" i="79"/>
  <c r="N131" i="79"/>
  <c r="O131" i="79"/>
  <c r="J132" i="79"/>
  <c r="K132" i="79"/>
  <c r="L132" i="79"/>
  <c r="M132" i="79"/>
  <c r="N132" i="79"/>
  <c r="O132" i="79"/>
  <c r="J133" i="79"/>
  <c r="K133" i="79"/>
  <c r="L133" i="79"/>
  <c r="M133" i="79"/>
  <c r="N133" i="79"/>
  <c r="O133" i="79"/>
  <c r="J134" i="79"/>
  <c r="K134" i="79"/>
  <c r="L134" i="79"/>
  <c r="M134" i="79"/>
  <c r="N134" i="79"/>
  <c r="O134" i="79"/>
  <c r="J135" i="79"/>
  <c r="K135" i="79"/>
  <c r="L135" i="79"/>
  <c r="M135" i="79"/>
  <c r="N135" i="79"/>
  <c r="O135" i="79"/>
  <c r="J136" i="79"/>
  <c r="K136" i="79"/>
  <c r="L136" i="79"/>
  <c r="M136" i="79"/>
  <c r="N136" i="79"/>
  <c r="O136" i="79"/>
  <c r="J137" i="79"/>
  <c r="K137" i="79"/>
  <c r="L137" i="79"/>
  <c r="M137" i="79"/>
  <c r="N137" i="79"/>
  <c r="O137" i="79"/>
  <c r="J138" i="79"/>
  <c r="K138" i="79"/>
  <c r="L138" i="79"/>
  <c r="M138" i="79"/>
  <c r="N138" i="79"/>
  <c r="O138" i="79"/>
  <c r="J139" i="79"/>
  <c r="K139" i="79"/>
  <c r="L139" i="79"/>
  <c r="M139" i="79"/>
  <c r="N139" i="79"/>
  <c r="O139" i="79"/>
  <c r="J140" i="79"/>
  <c r="K140" i="79"/>
  <c r="L140" i="79"/>
  <c r="M140" i="79"/>
  <c r="N140" i="79"/>
  <c r="O140" i="79"/>
  <c r="J143" i="79"/>
  <c r="K143" i="79"/>
  <c r="L143" i="79"/>
  <c r="M143" i="79"/>
  <c r="N143" i="79"/>
  <c r="O143" i="79"/>
  <c r="J144" i="79"/>
  <c r="K144" i="79"/>
  <c r="L144" i="79"/>
  <c r="M144" i="79"/>
  <c r="N144" i="79"/>
  <c r="O144" i="79"/>
  <c r="J147" i="79"/>
  <c r="K147" i="79"/>
  <c r="L147" i="79"/>
  <c r="M147" i="79"/>
  <c r="N147" i="79"/>
  <c r="O147" i="79"/>
  <c r="J148" i="79"/>
  <c r="K148" i="79"/>
  <c r="L148" i="79"/>
  <c r="M148" i="79"/>
  <c r="N148" i="79"/>
  <c r="O148" i="79"/>
  <c r="J151" i="79"/>
  <c r="K151" i="79"/>
  <c r="L151" i="79"/>
  <c r="M151" i="79"/>
  <c r="N151" i="79"/>
  <c r="O151" i="79"/>
  <c r="J152" i="79"/>
  <c r="K152" i="79"/>
  <c r="L152" i="79"/>
  <c r="M152" i="79"/>
  <c r="N152" i="79"/>
  <c r="O152" i="79"/>
  <c r="J153" i="79"/>
  <c r="K153" i="79"/>
  <c r="L153" i="79"/>
  <c r="M153" i="79"/>
  <c r="N153" i="79"/>
  <c r="O153" i="79"/>
  <c r="J154" i="79"/>
  <c r="K154" i="79"/>
  <c r="L154" i="79"/>
  <c r="M154" i="79"/>
  <c r="N154" i="79"/>
  <c r="O154" i="79"/>
  <c r="J155" i="79"/>
  <c r="K155" i="79"/>
  <c r="L155" i="79"/>
  <c r="M155" i="79"/>
  <c r="N155" i="79"/>
  <c r="O155" i="79"/>
  <c r="J156" i="79"/>
  <c r="K156" i="79"/>
  <c r="L156" i="79"/>
  <c r="M156" i="79"/>
  <c r="N156" i="79"/>
  <c r="O156" i="79"/>
  <c r="O5" i="79"/>
  <c r="N5" i="79"/>
  <c r="M5" i="79"/>
  <c r="L5" i="79"/>
  <c r="K5" i="79"/>
  <c r="J5" i="79"/>
  <c r="I6" i="79"/>
  <c r="I7" i="79"/>
  <c r="I8" i="79"/>
  <c r="I9" i="79"/>
  <c r="I10" i="79"/>
  <c r="I11" i="79"/>
  <c r="I12" i="79"/>
  <c r="I13" i="79"/>
  <c r="I14" i="79"/>
  <c r="I15" i="79"/>
  <c r="I16" i="79"/>
  <c r="I17" i="79"/>
  <c r="I18" i="79"/>
  <c r="I19" i="79"/>
  <c r="I20" i="79"/>
  <c r="I21" i="79"/>
  <c r="I24" i="79"/>
  <c r="I25" i="79"/>
  <c r="I26" i="79"/>
  <c r="I27" i="79"/>
  <c r="I28" i="79"/>
  <c r="I29" i="79"/>
  <c r="I30" i="79"/>
  <c r="I31" i="79"/>
  <c r="I32" i="79"/>
  <c r="I33" i="79"/>
  <c r="I34" i="79"/>
  <c r="I35" i="79"/>
  <c r="I36" i="79"/>
  <c r="I37" i="79"/>
  <c r="I38" i="79"/>
  <c r="I39" i="79"/>
  <c r="I40" i="79"/>
  <c r="I41" i="79"/>
  <c r="I42" i="79"/>
  <c r="I43" i="79"/>
  <c r="I44" i="79"/>
  <c r="I45" i="79"/>
  <c r="I46" i="79"/>
  <c r="I47" i="79"/>
  <c r="I48" i="79"/>
  <c r="I49" i="79"/>
  <c r="I50" i="79"/>
  <c r="I51" i="79"/>
  <c r="I55" i="79"/>
  <c r="I56" i="79"/>
  <c r="I57" i="79"/>
  <c r="I58" i="79"/>
  <c r="I59" i="79"/>
  <c r="I60" i="79"/>
  <c r="I61" i="79"/>
  <c r="I62" i="79"/>
  <c r="I63" i="79"/>
  <c r="I64" i="79"/>
  <c r="I65" i="79"/>
  <c r="I66" i="79"/>
  <c r="I67" i="79"/>
  <c r="I68" i="79"/>
  <c r="I69" i="79"/>
  <c r="I70" i="79"/>
  <c r="I71" i="79"/>
  <c r="I72" i="79"/>
  <c r="I73" i="79"/>
  <c r="I74" i="79"/>
  <c r="I75" i="79"/>
  <c r="I76" i="79"/>
  <c r="I77" i="79"/>
  <c r="I78" i="79"/>
  <c r="I79" i="79"/>
  <c r="I80" i="79"/>
  <c r="I81" i="79"/>
  <c r="I82" i="79"/>
  <c r="I83" i="79"/>
  <c r="I84" i="79"/>
  <c r="I85" i="79"/>
  <c r="I86" i="79"/>
  <c r="I87" i="79"/>
  <c r="I88" i="79"/>
  <c r="I89" i="79"/>
  <c r="I90" i="79"/>
  <c r="I91" i="79"/>
  <c r="I92" i="79"/>
  <c r="I93" i="79"/>
  <c r="I94" i="79"/>
  <c r="I95" i="79"/>
  <c r="I96" i="79"/>
  <c r="I97" i="79"/>
  <c r="I98" i="79"/>
  <c r="I102" i="79"/>
  <c r="I103" i="79"/>
  <c r="I104" i="79"/>
  <c r="I105" i="79"/>
  <c r="I106" i="79"/>
  <c r="I107" i="79"/>
  <c r="I108" i="79"/>
  <c r="I109" i="79"/>
  <c r="I110" i="79"/>
  <c r="I111" i="79"/>
  <c r="I112" i="79"/>
  <c r="I113" i="79"/>
  <c r="I114" i="79"/>
  <c r="I115" i="79"/>
  <c r="I116" i="79"/>
  <c r="I117" i="79"/>
  <c r="I118" i="79"/>
  <c r="I119" i="79"/>
  <c r="I120" i="79"/>
  <c r="I121" i="79"/>
  <c r="I122" i="79"/>
  <c r="I123" i="79"/>
  <c r="I124" i="79"/>
  <c r="I125" i="79"/>
  <c r="I126" i="79"/>
  <c r="I127" i="79"/>
  <c r="I128" i="79"/>
  <c r="I129" i="79"/>
  <c r="I130" i="79"/>
  <c r="I131" i="79"/>
  <c r="I132" i="79"/>
  <c r="I133" i="79"/>
  <c r="I134" i="79"/>
  <c r="I135" i="79"/>
  <c r="I136" i="79"/>
  <c r="I137" i="79"/>
  <c r="I138" i="79"/>
  <c r="I139" i="79"/>
  <c r="I140" i="79"/>
  <c r="I143" i="79"/>
  <c r="I144" i="79"/>
  <c r="I147" i="79"/>
  <c r="I148" i="79"/>
  <c r="I151" i="79"/>
  <c r="I152" i="79"/>
  <c r="I153" i="79"/>
  <c r="I154" i="79"/>
  <c r="I155" i="79"/>
  <c r="I156" i="79"/>
  <c r="I5" i="79"/>
  <c r="P5" i="79"/>
  <c r="P6" i="79" l="1"/>
  <c r="P7" i="79"/>
  <c r="P8" i="79"/>
  <c r="P9" i="79"/>
  <c r="P10" i="79"/>
  <c r="P11" i="79"/>
  <c r="P12" i="79"/>
  <c r="P13" i="79"/>
  <c r="P14" i="79"/>
  <c r="P15" i="79"/>
  <c r="P16" i="79"/>
  <c r="P17" i="79"/>
  <c r="P18" i="79"/>
  <c r="P19" i="79"/>
  <c r="P20" i="79"/>
  <c r="P21" i="79"/>
  <c r="P24" i="79"/>
  <c r="P25" i="79"/>
  <c r="P26" i="79"/>
  <c r="P27" i="79"/>
  <c r="P28" i="79"/>
  <c r="P29" i="79"/>
  <c r="P30" i="79"/>
  <c r="P31" i="79"/>
  <c r="P32" i="79"/>
  <c r="P33" i="79"/>
  <c r="P34" i="79"/>
  <c r="P35" i="79"/>
  <c r="P36" i="79"/>
  <c r="P37" i="79"/>
  <c r="P38" i="79"/>
  <c r="P39" i="79"/>
  <c r="P40" i="79"/>
  <c r="P41" i="79"/>
  <c r="P42" i="79"/>
  <c r="P43" i="79"/>
  <c r="P44" i="79"/>
  <c r="P45" i="79"/>
  <c r="P46" i="79"/>
  <c r="P47" i="79"/>
  <c r="P48" i="79"/>
  <c r="P49" i="79"/>
  <c r="P50" i="79"/>
  <c r="P51" i="79"/>
  <c r="P55" i="79"/>
  <c r="P56" i="79"/>
  <c r="P57" i="79"/>
  <c r="P58" i="79"/>
  <c r="P59" i="79"/>
  <c r="P60" i="79"/>
  <c r="P61" i="79"/>
  <c r="P62" i="79"/>
  <c r="P63" i="79"/>
  <c r="P64" i="79"/>
  <c r="P65" i="79"/>
  <c r="P66" i="79"/>
  <c r="P67" i="79"/>
  <c r="P68" i="79"/>
  <c r="P69" i="79"/>
  <c r="P70" i="79"/>
  <c r="P71" i="79"/>
  <c r="P72" i="79"/>
  <c r="P73" i="79"/>
  <c r="P74" i="79"/>
  <c r="P75" i="79"/>
  <c r="P76" i="79"/>
  <c r="P77" i="79"/>
  <c r="P78" i="79"/>
  <c r="P79" i="79"/>
  <c r="P80" i="79"/>
  <c r="P81" i="79"/>
  <c r="P82" i="79"/>
  <c r="P83" i="79"/>
  <c r="P84" i="79"/>
  <c r="P85" i="79"/>
  <c r="P86" i="79"/>
  <c r="P87" i="79"/>
  <c r="P88" i="79"/>
  <c r="P89" i="79"/>
  <c r="P90" i="79"/>
  <c r="P91" i="79"/>
  <c r="P92" i="79"/>
  <c r="P93" i="79"/>
  <c r="P94" i="79"/>
  <c r="P95" i="79"/>
  <c r="P96" i="79"/>
  <c r="P97" i="79"/>
  <c r="P98" i="79"/>
  <c r="P102" i="79"/>
  <c r="P103" i="79"/>
  <c r="P104" i="79"/>
  <c r="P105" i="79"/>
  <c r="P106" i="79"/>
  <c r="P107" i="79"/>
  <c r="P108" i="79"/>
  <c r="P109" i="79"/>
  <c r="P110" i="79"/>
  <c r="P111" i="79"/>
  <c r="P112" i="79"/>
  <c r="P113" i="79"/>
  <c r="P114" i="79"/>
  <c r="P115" i="79"/>
  <c r="P116" i="79"/>
  <c r="P117" i="79"/>
  <c r="P118" i="79"/>
  <c r="P119" i="79"/>
  <c r="P120" i="79"/>
  <c r="P121" i="79"/>
  <c r="P122" i="79"/>
  <c r="P123" i="79"/>
  <c r="P124" i="79"/>
  <c r="P125" i="79"/>
  <c r="P126" i="79"/>
  <c r="P127" i="79"/>
  <c r="P128" i="79"/>
  <c r="P129" i="79"/>
  <c r="P130" i="79"/>
  <c r="P131" i="79"/>
  <c r="P132" i="79"/>
  <c r="P133" i="79"/>
  <c r="P134" i="79"/>
  <c r="P135" i="79"/>
  <c r="P136" i="79"/>
  <c r="P137" i="79"/>
  <c r="P138" i="79"/>
  <c r="P139" i="79"/>
  <c r="P140" i="79"/>
  <c r="P143" i="79"/>
  <c r="P144" i="79"/>
  <c r="P147" i="79"/>
  <c r="P148" i="79"/>
  <c r="P151" i="79"/>
  <c r="P152" i="79"/>
  <c r="P153" i="79"/>
  <c r="P154" i="79"/>
  <c r="P155" i="79"/>
  <c r="P156" i="79"/>
  <c r="Q114" i="79" l="1"/>
  <c r="R114" i="79"/>
  <c r="S114" i="79"/>
  <c r="T114" i="79"/>
  <c r="U114" i="79"/>
  <c r="V114" i="79"/>
  <c r="Q115" i="79"/>
  <c r="R115" i="79"/>
  <c r="S115" i="79"/>
  <c r="T115" i="79"/>
  <c r="U115" i="79"/>
  <c r="V115" i="79"/>
  <c r="Q112" i="79"/>
  <c r="R112" i="79"/>
  <c r="S112" i="79"/>
  <c r="T112" i="79"/>
  <c r="U112" i="79"/>
  <c r="V112" i="79"/>
  <c r="Q113" i="79"/>
  <c r="R113" i="79"/>
  <c r="S113" i="79"/>
  <c r="T113" i="79"/>
  <c r="U113" i="79"/>
  <c r="V113" i="79"/>
  <c r="Q156" i="79" l="1"/>
  <c r="R156" i="79"/>
  <c r="S156" i="79"/>
  <c r="T156" i="79"/>
  <c r="U156" i="79"/>
  <c r="V156" i="79"/>
  <c r="D85" i="75"/>
  <c r="D88" i="75"/>
  <c r="D90" i="75"/>
  <c r="D91" i="75"/>
  <c r="D92" i="75"/>
  <c r="V155" i="79"/>
  <c r="U155" i="79"/>
  <c r="T155" i="79"/>
  <c r="S155" i="79"/>
  <c r="R155" i="79"/>
  <c r="Q155" i="79"/>
  <c r="V154" i="79"/>
  <c r="U154" i="79"/>
  <c r="T154" i="79"/>
  <c r="S154" i="79"/>
  <c r="R154" i="79"/>
  <c r="Q154" i="79"/>
  <c r="V153" i="79"/>
  <c r="U153" i="79"/>
  <c r="T153" i="79"/>
  <c r="S153" i="79"/>
  <c r="R153" i="79"/>
  <c r="Q153" i="79"/>
  <c r="V152" i="79"/>
  <c r="U152" i="79"/>
  <c r="T152" i="79"/>
  <c r="S152" i="79"/>
  <c r="R152" i="79"/>
  <c r="Q152" i="79"/>
  <c r="V151" i="79"/>
  <c r="U151" i="79"/>
  <c r="T151" i="79"/>
  <c r="S151" i="79"/>
  <c r="R151" i="79"/>
  <c r="Q151" i="79"/>
  <c r="V148" i="79"/>
  <c r="U148" i="79"/>
  <c r="T148" i="79"/>
  <c r="S148" i="79"/>
  <c r="R148" i="79"/>
  <c r="Q148" i="79"/>
  <c r="V147" i="79"/>
  <c r="U147" i="79"/>
  <c r="T147" i="79"/>
  <c r="S147" i="79"/>
  <c r="R147" i="79"/>
  <c r="Q147" i="79"/>
  <c r="V144" i="79"/>
  <c r="U144" i="79"/>
  <c r="T144" i="79"/>
  <c r="S144" i="79"/>
  <c r="R144" i="79"/>
  <c r="Q144" i="79"/>
  <c r="V143" i="79"/>
  <c r="U143" i="79"/>
  <c r="T143" i="79"/>
  <c r="S143" i="79"/>
  <c r="R143" i="79"/>
  <c r="Q143" i="79"/>
  <c r="V140" i="79"/>
  <c r="U140" i="79"/>
  <c r="T140" i="79"/>
  <c r="S140" i="79"/>
  <c r="R140" i="79"/>
  <c r="Q140" i="79"/>
  <c r="V139" i="79"/>
  <c r="U139" i="79"/>
  <c r="T139" i="79"/>
  <c r="S139" i="79"/>
  <c r="R139" i="79"/>
  <c r="Q139" i="79"/>
  <c r="V138" i="79"/>
  <c r="U138" i="79"/>
  <c r="T138" i="79"/>
  <c r="S138" i="79"/>
  <c r="R138" i="79"/>
  <c r="Q138" i="79"/>
  <c r="V137" i="79"/>
  <c r="U137" i="79"/>
  <c r="T137" i="79"/>
  <c r="S137" i="79"/>
  <c r="R137" i="79"/>
  <c r="Q137" i="79"/>
  <c r="V136" i="79"/>
  <c r="U136" i="79"/>
  <c r="T136" i="79"/>
  <c r="S136" i="79"/>
  <c r="R136" i="79"/>
  <c r="Q136" i="79"/>
  <c r="V135" i="79"/>
  <c r="U135" i="79"/>
  <c r="T135" i="79"/>
  <c r="S135" i="79"/>
  <c r="R135" i="79"/>
  <c r="Q135" i="79"/>
  <c r="V134" i="79"/>
  <c r="U134" i="79"/>
  <c r="T134" i="79"/>
  <c r="S134" i="79"/>
  <c r="R134" i="79"/>
  <c r="Q134" i="79"/>
  <c r="V133" i="79"/>
  <c r="U133" i="79"/>
  <c r="T133" i="79"/>
  <c r="S133" i="79"/>
  <c r="R133" i="79"/>
  <c r="Q133" i="79"/>
  <c r="V132" i="79"/>
  <c r="U132" i="79"/>
  <c r="T132" i="79"/>
  <c r="S132" i="79"/>
  <c r="R132" i="79"/>
  <c r="Q132" i="79"/>
  <c r="V131" i="79"/>
  <c r="U131" i="79"/>
  <c r="T131" i="79"/>
  <c r="S131" i="79"/>
  <c r="R131" i="79"/>
  <c r="Q131" i="79"/>
  <c r="V130" i="79"/>
  <c r="U130" i="79"/>
  <c r="T130" i="79"/>
  <c r="S130" i="79"/>
  <c r="R130" i="79"/>
  <c r="Q130" i="79"/>
  <c r="V129" i="79"/>
  <c r="U129" i="79"/>
  <c r="T129" i="79"/>
  <c r="S129" i="79"/>
  <c r="R129" i="79"/>
  <c r="Q129" i="79"/>
  <c r="V128" i="79"/>
  <c r="U128" i="79"/>
  <c r="T128" i="79"/>
  <c r="S128" i="79"/>
  <c r="R128" i="79"/>
  <c r="Q128" i="79"/>
  <c r="V127" i="79"/>
  <c r="U127" i="79"/>
  <c r="T127" i="79"/>
  <c r="S127" i="79"/>
  <c r="R127" i="79"/>
  <c r="Q127" i="79"/>
  <c r="V126" i="79"/>
  <c r="U126" i="79"/>
  <c r="T126" i="79"/>
  <c r="S126" i="79"/>
  <c r="R126" i="79"/>
  <c r="Q126" i="79"/>
  <c r="V125" i="79"/>
  <c r="U125" i="79"/>
  <c r="T125" i="79"/>
  <c r="S125" i="79"/>
  <c r="R125" i="79"/>
  <c r="Q125" i="79"/>
  <c r="V124" i="79"/>
  <c r="U124" i="79"/>
  <c r="T124" i="79"/>
  <c r="S124" i="79"/>
  <c r="R124" i="79"/>
  <c r="Q124" i="79"/>
  <c r="V123" i="79"/>
  <c r="U123" i="79"/>
  <c r="T123" i="79"/>
  <c r="S123" i="79"/>
  <c r="R123" i="79"/>
  <c r="Q123" i="79"/>
  <c r="V122" i="79"/>
  <c r="U122" i="79"/>
  <c r="T122" i="79"/>
  <c r="S122" i="79"/>
  <c r="R122" i="79"/>
  <c r="Q122" i="79"/>
  <c r="V121" i="79"/>
  <c r="U121" i="79"/>
  <c r="T121" i="79"/>
  <c r="S121" i="79"/>
  <c r="R121" i="79"/>
  <c r="Q121" i="79"/>
  <c r="V120" i="79"/>
  <c r="U120" i="79"/>
  <c r="T120" i="79"/>
  <c r="S120" i="79"/>
  <c r="R120" i="79"/>
  <c r="Q120" i="79"/>
  <c r="V119" i="79"/>
  <c r="U119" i="79"/>
  <c r="T119" i="79"/>
  <c r="S119" i="79"/>
  <c r="R119" i="79"/>
  <c r="Q119" i="79"/>
  <c r="V118" i="79"/>
  <c r="U118" i="79"/>
  <c r="T118" i="79"/>
  <c r="S118" i="79"/>
  <c r="R118" i="79"/>
  <c r="Q118" i="79"/>
  <c r="V117" i="79"/>
  <c r="U117" i="79"/>
  <c r="T117" i="79"/>
  <c r="S117" i="79"/>
  <c r="R117" i="79"/>
  <c r="Q117" i="79"/>
  <c r="V116" i="79"/>
  <c r="U116" i="79"/>
  <c r="T116" i="79"/>
  <c r="S116" i="79"/>
  <c r="R116" i="79"/>
  <c r="Q116" i="79"/>
  <c r="V111" i="79"/>
  <c r="U111" i="79"/>
  <c r="T111" i="79"/>
  <c r="S111" i="79"/>
  <c r="R111" i="79"/>
  <c r="Q111" i="79"/>
  <c r="V110" i="79"/>
  <c r="U110" i="79"/>
  <c r="T110" i="79"/>
  <c r="S110" i="79"/>
  <c r="R110" i="79"/>
  <c r="Q110" i="79"/>
  <c r="V109" i="79"/>
  <c r="U109" i="79"/>
  <c r="T109" i="79"/>
  <c r="S109" i="79"/>
  <c r="R109" i="79"/>
  <c r="Q109" i="79"/>
  <c r="V108" i="79"/>
  <c r="U108" i="79"/>
  <c r="T108" i="79"/>
  <c r="S108" i="79"/>
  <c r="R108" i="79"/>
  <c r="Q108" i="79"/>
  <c r="V107" i="79"/>
  <c r="U107" i="79"/>
  <c r="T107" i="79"/>
  <c r="S107" i="79"/>
  <c r="R107" i="79"/>
  <c r="Q107" i="79"/>
  <c r="V106" i="79"/>
  <c r="U106" i="79"/>
  <c r="T106" i="79"/>
  <c r="S106" i="79"/>
  <c r="R106" i="79"/>
  <c r="Q106" i="79"/>
  <c r="V105" i="79"/>
  <c r="U105" i="79"/>
  <c r="T105" i="79"/>
  <c r="S105" i="79"/>
  <c r="R105" i="79"/>
  <c r="Q105" i="79"/>
  <c r="V104" i="79"/>
  <c r="U104" i="79"/>
  <c r="T104" i="79"/>
  <c r="S104" i="79"/>
  <c r="R104" i="79"/>
  <c r="Q104" i="79"/>
  <c r="V103" i="79"/>
  <c r="U103" i="79"/>
  <c r="T103" i="79"/>
  <c r="S103" i="79"/>
  <c r="R103" i="79"/>
  <c r="Q103" i="79"/>
  <c r="V102" i="79"/>
  <c r="U102" i="79"/>
  <c r="T102" i="79"/>
  <c r="S102" i="79"/>
  <c r="R102" i="79"/>
  <c r="Q102" i="79"/>
  <c r="V98" i="79"/>
  <c r="U98" i="79"/>
  <c r="T98" i="79"/>
  <c r="S98" i="79"/>
  <c r="R98" i="79"/>
  <c r="Q98" i="79"/>
  <c r="V97" i="79"/>
  <c r="U97" i="79"/>
  <c r="T97" i="79"/>
  <c r="S97" i="79"/>
  <c r="R97" i="79"/>
  <c r="Q97" i="79"/>
  <c r="V96" i="79"/>
  <c r="U96" i="79"/>
  <c r="T96" i="79"/>
  <c r="S96" i="79"/>
  <c r="R96" i="79"/>
  <c r="Q96" i="79"/>
  <c r="V95" i="79"/>
  <c r="U95" i="79"/>
  <c r="T95" i="79"/>
  <c r="S95" i="79"/>
  <c r="R95" i="79"/>
  <c r="Q95" i="79"/>
  <c r="V94" i="79"/>
  <c r="U94" i="79"/>
  <c r="T94" i="79"/>
  <c r="S94" i="79"/>
  <c r="R94" i="79"/>
  <c r="Q94" i="79"/>
  <c r="V93" i="79"/>
  <c r="U93" i="79"/>
  <c r="T93" i="79"/>
  <c r="S93" i="79"/>
  <c r="R93" i="79"/>
  <c r="Q93" i="79"/>
  <c r="V92" i="79"/>
  <c r="U92" i="79"/>
  <c r="T92" i="79"/>
  <c r="S92" i="79"/>
  <c r="R92" i="79"/>
  <c r="Q92" i="79"/>
  <c r="V91" i="79"/>
  <c r="U91" i="79"/>
  <c r="T91" i="79"/>
  <c r="S91" i="79"/>
  <c r="R91" i="79"/>
  <c r="Q91" i="79"/>
  <c r="V90" i="79"/>
  <c r="U90" i="79"/>
  <c r="T90" i="79"/>
  <c r="S90" i="79"/>
  <c r="R90" i="79"/>
  <c r="Q90" i="79"/>
  <c r="V89" i="79"/>
  <c r="U89" i="79"/>
  <c r="T89" i="79"/>
  <c r="S89" i="79"/>
  <c r="R89" i="79"/>
  <c r="Q89" i="79"/>
  <c r="V88" i="79"/>
  <c r="U88" i="79"/>
  <c r="T88" i="79"/>
  <c r="S88" i="79"/>
  <c r="R88" i="79"/>
  <c r="Q88" i="79"/>
  <c r="V87" i="79"/>
  <c r="U87" i="79"/>
  <c r="T87" i="79"/>
  <c r="S87" i="79"/>
  <c r="R87" i="79"/>
  <c r="Q87" i="79"/>
  <c r="V86" i="79"/>
  <c r="U86" i="79"/>
  <c r="T86" i="79"/>
  <c r="S86" i="79"/>
  <c r="R86" i="79"/>
  <c r="Q86" i="79"/>
  <c r="V85" i="79"/>
  <c r="U85" i="79"/>
  <c r="T85" i="79"/>
  <c r="S85" i="79"/>
  <c r="R85" i="79"/>
  <c r="Q85" i="79"/>
  <c r="V84" i="79"/>
  <c r="U84" i="79"/>
  <c r="T84" i="79"/>
  <c r="S84" i="79"/>
  <c r="R84" i="79"/>
  <c r="Q84" i="79"/>
  <c r="V83" i="79"/>
  <c r="U83" i="79"/>
  <c r="T83" i="79"/>
  <c r="S83" i="79"/>
  <c r="R83" i="79"/>
  <c r="Q83" i="79"/>
  <c r="V82" i="79"/>
  <c r="U82" i="79"/>
  <c r="T82" i="79"/>
  <c r="S82" i="79"/>
  <c r="R82" i="79"/>
  <c r="Q82" i="79"/>
  <c r="V81" i="79"/>
  <c r="U81" i="79"/>
  <c r="T81" i="79"/>
  <c r="S81" i="79"/>
  <c r="R81" i="79"/>
  <c r="Q81" i="79"/>
  <c r="V80" i="79"/>
  <c r="U80" i="79"/>
  <c r="T80" i="79"/>
  <c r="S80" i="79"/>
  <c r="R80" i="79"/>
  <c r="Q80" i="79"/>
  <c r="V79" i="79"/>
  <c r="U79" i="79"/>
  <c r="T79" i="79"/>
  <c r="S79" i="79"/>
  <c r="R79" i="79"/>
  <c r="Q79" i="79"/>
  <c r="V78" i="79"/>
  <c r="U78" i="79"/>
  <c r="T78" i="79"/>
  <c r="S78" i="79"/>
  <c r="R78" i="79"/>
  <c r="Q78" i="79"/>
  <c r="V77" i="79"/>
  <c r="U77" i="79"/>
  <c r="T77" i="79"/>
  <c r="S77" i="79"/>
  <c r="R77" i="79"/>
  <c r="Q77" i="79"/>
  <c r="V76" i="79"/>
  <c r="U76" i="79"/>
  <c r="T76" i="79"/>
  <c r="S76" i="79"/>
  <c r="R76" i="79"/>
  <c r="Q76" i="79"/>
  <c r="V75" i="79"/>
  <c r="U75" i="79"/>
  <c r="T75" i="79"/>
  <c r="S75" i="79"/>
  <c r="R75" i="79"/>
  <c r="Q75" i="79"/>
  <c r="V74" i="79"/>
  <c r="U74" i="79"/>
  <c r="T74" i="79"/>
  <c r="S74" i="79"/>
  <c r="R74" i="79"/>
  <c r="Q74" i="79"/>
  <c r="V73" i="79"/>
  <c r="U73" i="79"/>
  <c r="T73" i="79"/>
  <c r="S73" i="79"/>
  <c r="R73" i="79"/>
  <c r="Q73" i="79"/>
  <c r="V72" i="79"/>
  <c r="U72" i="79"/>
  <c r="T72" i="79"/>
  <c r="S72" i="79"/>
  <c r="R72" i="79"/>
  <c r="Q72" i="79"/>
  <c r="V71" i="79"/>
  <c r="U71" i="79"/>
  <c r="T71" i="79"/>
  <c r="S71" i="79"/>
  <c r="R71" i="79"/>
  <c r="Q71" i="79"/>
  <c r="V70" i="79"/>
  <c r="U70" i="79"/>
  <c r="T70" i="79"/>
  <c r="S70" i="79"/>
  <c r="R70" i="79"/>
  <c r="Q70" i="79"/>
  <c r="V69" i="79"/>
  <c r="U69" i="79"/>
  <c r="T69" i="79"/>
  <c r="S69" i="79"/>
  <c r="R69" i="79"/>
  <c r="Q69" i="79"/>
  <c r="V68" i="79"/>
  <c r="U68" i="79"/>
  <c r="T68" i="79"/>
  <c r="S68" i="79"/>
  <c r="R68" i="79"/>
  <c r="Q68" i="79"/>
  <c r="V67" i="79"/>
  <c r="U67" i="79"/>
  <c r="T67" i="79"/>
  <c r="S67" i="79"/>
  <c r="R67" i="79"/>
  <c r="Q67" i="79"/>
  <c r="V66" i="79"/>
  <c r="U66" i="79"/>
  <c r="T66" i="79"/>
  <c r="S66" i="79"/>
  <c r="R66" i="79"/>
  <c r="Q66" i="79"/>
  <c r="V65" i="79"/>
  <c r="U65" i="79"/>
  <c r="T65" i="79"/>
  <c r="S65" i="79"/>
  <c r="R65" i="79"/>
  <c r="Q65" i="79"/>
  <c r="V64" i="79"/>
  <c r="U64" i="79"/>
  <c r="T64" i="79"/>
  <c r="S64" i="79"/>
  <c r="R64" i="79"/>
  <c r="Q64" i="79"/>
  <c r="V63" i="79"/>
  <c r="U63" i="79"/>
  <c r="T63" i="79"/>
  <c r="S63" i="79"/>
  <c r="R63" i="79"/>
  <c r="Q63" i="79"/>
  <c r="V62" i="79"/>
  <c r="U62" i="79"/>
  <c r="T62" i="79"/>
  <c r="S62" i="79"/>
  <c r="R62" i="79"/>
  <c r="Q62" i="79"/>
  <c r="V61" i="79"/>
  <c r="U61" i="79"/>
  <c r="T61" i="79"/>
  <c r="S61" i="79"/>
  <c r="R61" i="79"/>
  <c r="Q61" i="79"/>
  <c r="V60" i="79"/>
  <c r="U60" i="79"/>
  <c r="T60" i="79"/>
  <c r="S60" i="79"/>
  <c r="R60" i="79"/>
  <c r="Q60" i="79"/>
  <c r="V59" i="79"/>
  <c r="U59" i="79"/>
  <c r="T59" i="79"/>
  <c r="S59" i="79"/>
  <c r="R59" i="79"/>
  <c r="Q59" i="79"/>
  <c r="V58" i="79"/>
  <c r="U58" i="79"/>
  <c r="T58" i="79"/>
  <c r="S58" i="79"/>
  <c r="R58" i="79"/>
  <c r="Q58" i="79"/>
  <c r="V57" i="79"/>
  <c r="U57" i="79"/>
  <c r="T57" i="79"/>
  <c r="S57" i="79"/>
  <c r="R57" i="79"/>
  <c r="Q57" i="79"/>
  <c r="V56" i="79"/>
  <c r="U56" i="79"/>
  <c r="T56" i="79"/>
  <c r="S56" i="79"/>
  <c r="R56" i="79"/>
  <c r="Q56" i="79"/>
  <c r="V55" i="79"/>
  <c r="U55" i="79"/>
  <c r="T55" i="79"/>
  <c r="S55" i="79"/>
  <c r="R55" i="79"/>
  <c r="Q55" i="79"/>
  <c r="V51" i="79"/>
  <c r="U51" i="79"/>
  <c r="T51" i="79"/>
  <c r="S51" i="79"/>
  <c r="R51" i="79"/>
  <c r="Q51" i="79"/>
  <c r="V50" i="79"/>
  <c r="U50" i="79"/>
  <c r="T50" i="79"/>
  <c r="S50" i="79"/>
  <c r="R50" i="79"/>
  <c r="Q50" i="79"/>
  <c r="V49" i="79"/>
  <c r="U49" i="79"/>
  <c r="T49" i="79"/>
  <c r="S49" i="79"/>
  <c r="R49" i="79"/>
  <c r="Q49" i="79"/>
  <c r="V48" i="79"/>
  <c r="U48" i="79"/>
  <c r="T48" i="79"/>
  <c r="S48" i="79"/>
  <c r="R48" i="79"/>
  <c r="Q48" i="79"/>
  <c r="V47" i="79"/>
  <c r="U47" i="79"/>
  <c r="T47" i="79"/>
  <c r="S47" i="79"/>
  <c r="R47" i="79"/>
  <c r="Q47" i="79"/>
  <c r="V46" i="79"/>
  <c r="U46" i="79"/>
  <c r="T46" i="79"/>
  <c r="S46" i="79"/>
  <c r="R46" i="79"/>
  <c r="Q46" i="79"/>
  <c r="V45" i="79"/>
  <c r="U45" i="79"/>
  <c r="T45" i="79"/>
  <c r="S45" i="79"/>
  <c r="R45" i="79"/>
  <c r="Q45" i="79"/>
  <c r="V44" i="79"/>
  <c r="U44" i="79"/>
  <c r="T44" i="79"/>
  <c r="S44" i="79"/>
  <c r="R44" i="79"/>
  <c r="Q44" i="79"/>
  <c r="V43" i="79"/>
  <c r="U43" i="79"/>
  <c r="T43" i="79"/>
  <c r="S43" i="79"/>
  <c r="R43" i="79"/>
  <c r="Q43" i="79"/>
  <c r="V42" i="79"/>
  <c r="U42" i="79"/>
  <c r="T42" i="79"/>
  <c r="S42" i="79"/>
  <c r="R42" i="79"/>
  <c r="Q42" i="79"/>
  <c r="V41" i="79"/>
  <c r="U41" i="79"/>
  <c r="T41" i="79"/>
  <c r="S41" i="79"/>
  <c r="R41" i="79"/>
  <c r="Q41" i="79"/>
  <c r="V40" i="79"/>
  <c r="U40" i="79"/>
  <c r="T40" i="79"/>
  <c r="S40" i="79"/>
  <c r="R40" i="79"/>
  <c r="Q40" i="79"/>
  <c r="V39" i="79"/>
  <c r="U39" i="79"/>
  <c r="T39" i="79"/>
  <c r="S39" i="79"/>
  <c r="R39" i="79"/>
  <c r="Q39" i="79"/>
  <c r="V38" i="79"/>
  <c r="U38" i="79"/>
  <c r="T38" i="79"/>
  <c r="S38" i="79"/>
  <c r="R38" i="79"/>
  <c r="Q38" i="79"/>
  <c r="V37" i="79"/>
  <c r="U37" i="79"/>
  <c r="T37" i="79"/>
  <c r="S37" i="79"/>
  <c r="R37" i="79"/>
  <c r="Q37" i="79"/>
  <c r="V36" i="79"/>
  <c r="U36" i="79"/>
  <c r="T36" i="79"/>
  <c r="S36" i="79"/>
  <c r="R36" i="79"/>
  <c r="Q36" i="79"/>
  <c r="V35" i="79"/>
  <c r="U35" i="79"/>
  <c r="T35" i="79"/>
  <c r="S35" i="79"/>
  <c r="R35" i="79"/>
  <c r="Q35" i="79"/>
  <c r="V34" i="79"/>
  <c r="U34" i="79"/>
  <c r="T34" i="79"/>
  <c r="S34" i="79"/>
  <c r="R34" i="79"/>
  <c r="Q34" i="79"/>
  <c r="V33" i="79"/>
  <c r="U33" i="79"/>
  <c r="T33" i="79"/>
  <c r="S33" i="79"/>
  <c r="R33" i="79"/>
  <c r="Q33" i="79"/>
  <c r="V32" i="79"/>
  <c r="U32" i="79"/>
  <c r="T32" i="79"/>
  <c r="S32" i="79"/>
  <c r="R32" i="79"/>
  <c r="Q32" i="79"/>
  <c r="V31" i="79"/>
  <c r="U31" i="79"/>
  <c r="T31" i="79"/>
  <c r="S31" i="79"/>
  <c r="R31" i="79"/>
  <c r="Q31" i="79"/>
  <c r="V30" i="79"/>
  <c r="U30" i="79"/>
  <c r="T30" i="79"/>
  <c r="S30" i="79"/>
  <c r="R30" i="79"/>
  <c r="Q30" i="79"/>
  <c r="V29" i="79"/>
  <c r="U29" i="79"/>
  <c r="T29" i="79"/>
  <c r="S29" i="79"/>
  <c r="R29" i="79"/>
  <c r="Q29" i="79"/>
  <c r="V28" i="79"/>
  <c r="U28" i="79"/>
  <c r="T28" i="79"/>
  <c r="S28" i="79"/>
  <c r="R28" i="79"/>
  <c r="Q28" i="79"/>
  <c r="V27" i="79"/>
  <c r="U27" i="79"/>
  <c r="T27" i="79"/>
  <c r="S27" i="79"/>
  <c r="R27" i="79"/>
  <c r="Q27" i="79"/>
  <c r="V26" i="79"/>
  <c r="U26" i="79"/>
  <c r="T26" i="79"/>
  <c r="S26" i="79"/>
  <c r="R26" i="79"/>
  <c r="Q26" i="79"/>
  <c r="V25" i="79"/>
  <c r="U25" i="79"/>
  <c r="T25" i="79"/>
  <c r="S25" i="79"/>
  <c r="R25" i="79"/>
  <c r="Q25" i="79"/>
  <c r="V24" i="79"/>
  <c r="U24" i="79"/>
  <c r="T24" i="79"/>
  <c r="S24" i="79"/>
  <c r="R24" i="79"/>
  <c r="Q24" i="79"/>
  <c r="V21" i="79"/>
  <c r="U21" i="79"/>
  <c r="T21" i="79"/>
  <c r="S21" i="79"/>
  <c r="R21" i="79"/>
  <c r="Q21" i="79"/>
  <c r="V20" i="79"/>
  <c r="U20" i="79"/>
  <c r="T20" i="79"/>
  <c r="S20" i="79"/>
  <c r="R20" i="79"/>
  <c r="Q20" i="79"/>
  <c r="V19" i="79"/>
  <c r="U19" i="79"/>
  <c r="T19" i="79"/>
  <c r="S19" i="79"/>
  <c r="R19" i="79"/>
  <c r="Q19" i="79"/>
  <c r="V18" i="79"/>
  <c r="U18" i="79"/>
  <c r="T18" i="79"/>
  <c r="S18" i="79"/>
  <c r="R18" i="79"/>
  <c r="Q18" i="79"/>
  <c r="V17" i="79"/>
  <c r="U17" i="79"/>
  <c r="T17" i="79"/>
  <c r="S17" i="79"/>
  <c r="R17" i="79"/>
  <c r="Q17" i="79"/>
  <c r="V16" i="79"/>
  <c r="U16" i="79"/>
  <c r="T16" i="79"/>
  <c r="S16" i="79"/>
  <c r="R16" i="79"/>
  <c r="Q16" i="79"/>
  <c r="V15" i="79"/>
  <c r="U15" i="79"/>
  <c r="T15" i="79"/>
  <c r="S15" i="79"/>
  <c r="R15" i="79"/>
  <c r="Q15" i="79"/>
  <c r="V14" i="79"/>
  <c r="U14" i="79"/>
  <c r="T14" i="79"/>
  <c r="S14" i="79"/>
  <c r="R14" i="79"/>
  <c r="Q14" i="79"/>
  <c r="V13" i="79"/>
  <c r="U13" i="79"/>
  <c r="T13" i="79"/>
  <c r="S13" i="79"/>
  <c r="R13" i="79"/>
  <c r="Q13" i="79"/>
  <c r="V12" i="79"/>
  <c r="U12" i="79"/>
  <c r="T12" i="79"/>
  <c r="S12" i="79"/>
  <c r="R12" i="79"/>
  <c r="Q12" i="79"/>
  <c r="V11" i="79"/>
  <c r="U11" i="79"/>
  <c r="T11" i="79"/>
  <c r="S11" i="79"/>
  <c r="R11" i="79"/>
  <c r="Q11" i="79"/>
  <c r="V10" i="79"/>
  <c r="U10" i="79"/>
  <c r="T10" i="79"/>
  <c r="S10" i="79"/>
  <c r="R10" i="79"/>
  <c r="Q10" i="79"/>
  <c r="V9" i="79"/>
  <c r="U9" i="79"/>
  <c r="T9" i="79"/>
  <c r="S9" i="79"/>
  <c r="R9" i="79"/>
  <c r="Q9" i="79"/>
  <c r="V8" i="79"/>
  <c r="U8" i="79"/>
  <c r="T8" i="79"/>
  <c r="S8" i="79"/>
  <c r="R8" i="79"/>
  <c r="Q8" i="79"/>
  <c r="V7" i="79"/>
  <c r="U7" i="79"/>
  <c r="T7" i="79"/>
  <c r="S7" i="79"/>
  <c r="R7" i="79"/>
  <c r="Q7" i="79"/>
  <c r="V6" i="79"/>
  <c r="U6" i="79"/>
  <c r="T6" i="79"/>
  <c r="S6" i="79"/>
  <c r="R6" i="79"/>
  <c r="Q6" i="79"/>
  <c r="V5" i="79"/>
  <c r="U5" i="79"/>
  <c r="T5" i="79"/>
  <c r="S5" i="79"/>
  <c r="R5" i="79"/>
  <c r="Q5" i="79"/>
  <c r="Q53" i="9" l="1"/>
  <c r="Q85" i="9"/>
  <c r="Q86" i="9"/>
  <c r="Q87" i="9"/>
  <c r="Q62" i="9"/>
  <c r="Q78" i="9"/>
  <c r="Q79" i="9"/>
  <c r="Q80" i="9"/>
  <c r="Q55" i="9"/>
  <c r="Q56" i="9"/>
  <c r="Q17" i="9"/>
  <c r="Q73" i="9"/>
  <c r="Q81" i="9"/>
  <c r="Q89" i="9"/>
  <c r="Q76" i="9"/>
  <c r="Q58" i="9"/>
  <c r="Q82" i="9"/>
  <c r="Q90" i="9"/>
  <c r="Q84" i="9"/>
  <c r="Q72" i="9"/>
  <c r="Q83" i="9"/>
  <c r="Q91" i="9"/>
  <c r="Q88" i="9"/>
</calcChain>
</file>

<file path=xl/sharedStrings.xml><?xml version="1.0" encoding="utf-8"?>
<sst xmlns="http://schemas.openxmlformats.org/spreadsheetml/2006/main" count="4770" uniqueCount="1005">
  <si>
    <t>TRƯỜNG CAO ĐẲNG 
CÔNG NGHIỆP BẮC NINH</t>
  </si>
  <si>
    <t>Mã</t>
  </si>
  <si>
    <t xml:space="preserve">Số giờ/ </t>
  </si>
  <si>
    <t>STT</t>
  </si>
  <si>
    <t>Lớp</t>
  </si>
  <si>
    <t>Giảng viên</t>
  </si>
  <si>
    <t xml:space="preserve"> MH, </t>
  </si>
  <si>
    <t>Tên MH, MĐ</t>
  </si>
  <si>
    <t>buổi</t>
  </si>
  <si>
    <t>Thứ 2</t>
  </si>
  <si>
    <t>Thứ 3</t>
  </si>
  <si>
    <t>Thứ 4</t>
  </si>
  <si>
    <t>Thứ 5</t>
  </si>
  <si>
    <t>Thứ 6</t>
  </si>
  <si>
    <t>Thứ 7</t>
  </si>
  <si>
    <t>CN</t>
  </si>
  <si>
    <t>Ghi chú</t>
  </si>
  <si>
    <t>MĐ</t>
  </si>
  <si>
    <t>GVGB</t>
  </si>
  <si>
    <t>Văn hóa</t>
  </si>
  <si>
    <t>T/V.Hạnh</t>
  </si>
  <si>
    <t>Thực tập tốt nghiệp</t>
  </si>
  <si>
    <t>C/Phương</t>
  </si>
  <si>
    <t>MH 01</t>
  </si>
  <si>
    <t>Giáo dục chính trị</t>
  </si>
  <si>
    <t>207-C</t>
  </si>
  <si>
    <t>T/Long</t>
  </si>
  <si>
    <t>MĐ 18</t>
  </si>
  <si>
    <t>X/OTO 
(T2.2-D) - S</t>
  </si>
  <si>
    <t>MĐ 13</t>
  </si>
  <si>
    <t>X/ĐC (ODA) - S</t>
  </si>
  <si>
    <t>T/Lương</t>
  </si>
  <si>
    <t>MH 05</t>
  </si>
  <si>
    <t>204-S</t>
  </si>
  <si>
    <t>T/Hải</t>
  </si>
  <si>
    <t>MH 06</t>
  </si>
  <si>
    <t>XP</t>
  </si>
  <si>
    <t>T/Thiết</t>
  </si>
  <si>
    <t>P.LT (ODA) - C</t>
  </si>
  <si>
    <t>T/Ba</t>
  </si>
  <si>
    <t>P.TKCK (ODA) - S</t>
  </si>
  <si>
    <t>T/Hoàn</t>
  </si>
  <si>
    <t>P.LT (ODA) - S</t>
  </si>
  <si>
    <t>C/Hân</t>
  </si>
  <si>
    <t>306-C</t>
  </si>
  <si>
    <t>105-S</t>
  </si>
  <si>
    <t>C/Hoa</t>
  </si>
  <si>
    <t>307-S</t>
  </si>
  <si>
    <t>K.CNCK</t>
  </si>
  <si>
    <t>C/Hằng</t>
  </si>
  <si>
    <t>T/Phước</t>
  </si>
  <si>
    <t>X/HÀN (D) - C</t>
  </si>
  <si>
    <t>X/CGKL (D) - C</t>
  </si>
  <si>
    <t>T/Thực</t>
  </si>
  <si>
    <t>X/CGKL (ODA) - S</t>
  </si>
  <si>
    <t>T/Sinh</t>
  </si>
  <si>
    <t>TTVH-C</t>
  </si>
  <si>
    <t>TTVH-S</t>
  </si>
  <si>
    <t>C/Ninh</t>
  </si>
  <si>
    <t>102-S</t>
  </si>
  <si>
    <t>106-S</t>
  </si>
  <si>
    <t>T/Đ.Dũng</t>
  </si>
  <si>
    <t>T/X.Cường</t>
  </si>
  <si>
    <t>207-S</t>
  </si>
  <si>
    <t>C/Tâm</t>
  </si>
  <si>
    <t>305-S</t>
  </si>
  <si>
    <t>305-C</t>
  </si>
  <si>
    <t>302-C</t>
  </si>
  <si>
    <t>T/H.Thiết</t>
  </si>
  <si>
    <t>X/CĐT (D) - S</t>
  </si>
  <si>
    <t>MĐ 14</t>
  </si>
  <si>
    <t>X/CĐT 1 (ODA) - S</t>
  </si>
  <si>
    <t>K.CNOT</t>
  </si>
  <si>
    <t>T/Hùng</t>
  </si>
  <si>
    <t>MĐ 28</t>
  </si>
  <si>
    <t>T/Hiệp</t>
  </si>
  <si>
    <t>X/OTO 
(T2.1-D) - S</t>
  </si>
  <si>
    <t>CNOT CĐ-K14A1</t>
  </si>
  <si>
    <t>Hội trường B-S</t>
  </si>
  <si>
    <t>CNOT CĐ-K14A2</t>
  </si>
  <si>
    <t>X/ĐC (ODA) - C</t>
  </si>
  <si>
    <t>T/Hiệu</t>
  </si>
  <si>
    <t>CNOT CĐ-K14A3</t>
  </si>
  <si>
    <t>307-C</t>
  </si>
  <si>
    <t>308-C</t>
  </si>
  <si>
    <t>T/Tiến</t>
  </si>
  <si>
    <t>X/OTO 
(T2.3-D) - S</t>
  </si>
  <si>
    <t>K.KH-KT-CNTT</t>
  </si>
  <si>
    <t>C/H.Vân</t>
  </si>
  <si>
    <t>202-C</t>
  </si>
  <si>
    <t>203-C</t>
  </si>
  <si>
    <t>T/Đức</t>
  </si>
  <si>
    <t>C/Lợi</t>
  </si>
  <si>
    <t>C/Xuân</t>
  </si>
  <si>
    <t>203-S</t>
  </si>
  <si>
    <t>202-S</t>
  </si>
  <si>
    <t>CNTT CĐ-K14A1</t>
  </si>
  <si>
    <t>T/Quang</t>
  </si>
  <si>
    <t>T/Hà</t>
  </si>
  <si>
    <t>CNTT CĐ-K14A2</t>
  </si>
  <si>
    <t>T/Mễ</t>
  </si>
  <si>
    <t>T/Tấn</t>
  </si>
  <si>
    <t>X/CĐT 1 (ODA) - C</t>
  </si>
  <si>
    <t>T/Nghiêm</t>
  </si>
  <si>
    <t>X/CĐT 2 (ODA) - S</t>
  </si>
  <si>
    <t>K.Điện</t>
  </si>
  <si>
    <t>T/Nhung</t>
  </si>
  <si>
    <t>304-S</t>
  </si>
  <si>
    <t>T/V.Hưng</t>
  </si>
  <si>
    <t>X/Nguội (D) - S</t>
  </si>
  <si>
    <t>505-S</t>
  </si>
  <si>
    <t>MĐ 29</t>
  </si>
  <si>
    <t>T/Hạnh</t>
  </si>
  <si>
    <t>C/Thu 87</t>
  </si>
  <si>
    <t>MĐ 21</t>
  </si>
  <si>
    <t>P.CĐT (ODA) - S</t>
  </si>
  <si>
    <t>ĐCN CĐ-K14A1</t>
  </si>
  <si>
    <t>C/Thúy</t>
  </si>
  <si>
    <t>MĐ 16</t>
  </si>
  <si>
    <t>506-S</t>
  </si>
  <si>
    <t>C/Sử</t>
  </si>
  <si>
    <t>ĐCN CĐ-K14A2</t>
  </si>
  <si>
    <t>T/Trung</t>
  </si>
  <si>
    <t>402-S</t>
  </si>
  <si>
    <t>T/Bắc</t>
  </si>
  <si>
    <t>103-S</t>
  </si>
  <si>
    <t>301-S</t>
  </si>
  <si>
    <t>ĐCN CĐ-K14A3</t>
  </si>
  <si>
    <t>C/Nga</t>
  </si>
  <si>
    <t>C/Hiền</t>
  </si>
  <si>
    <t>308-S</t>
  </si>
  <si>
    <t>ĐCN CĐ-K14A4</t>
  </si>
  <si>
    <t>303-S</t>
  </si>
  <si>
    <t>T/M.Hùng</t>
  </si>
  <si>
    <t>104-S</t>
  </si>
  <si>
    <t>C/Thương</t>
  </si>
  <si>
    <t>503-S</t>
  </si>
  <si>
    <t>403-S</t>
  </si>
  <si>
    <t>C/Hiên</t>
  </si>
  <si>
    <t>205-S</t>
  </si>
  <si>
    <t>T/D.Hưng</t>
  </si>
  <si>
    <t>502-S</t>
  </si>
  <si>
    <t>C/Hồng</t>
  </si>
  <si>
    <t>MĐ 19</t>
  </si>
  <si>
    <t>503-C</t>
  </si>
  <si>
    <t>T/Đoàn</t>
  </si>
  <si>
    <t>T/Vui</t>
  </si>
  <si>
    <t>407-S</t>
  </si>
  <si>
    <t>205-C</t>
  </si>
  <si>
    <t>405-S</t>
  </si>
  <si>
    <t>P.CĐT (ODA) - C</t>
  </si>
  <si>
    <t>T/Dũng</t>
  </si>
  <si>
    <t>501-S</t>
  </si>
  <si>
    <t>T/Minh</t>
  </si>
  <si>
    <t xml:space="preserve">ĐTCN CĐ-K14A1 </t>
  </si>
  <si>
    <t>T/Hậu</t>
  </si>
  <si>
    <t>P.Đ-ĐT (ODA) - S</t>
  </si>
  <si>
    <t>ĐTCN CĐ-K14A2</t>
  </si>
  <si>
    <t>ĐTCN CĐ-K14A3</t>
  </si>
  <si>
    <t>C/L.Hiền</t>
  </si>
  <si>
    <t>T/Khoa</t>
  </si>
  <si>
    <t>404-S</t>
  </si>
  <si>
    <t>ĐTCN CĐ-K14A4</t>
  </si>
  <si>
    <t>T/Nghĩa</t>
  </si>
  <si>
    <t>507-S</t>
  </si>
  <si>
    <t>ĐTCN CĐ-K14A5</t>
  </si>
  <si>
    <t>C/Quyên</t>
  </si>
  <si>
    <t>504-S</t>
  </si>
  <si>
    <t>502-C</t>
  </si>
  <si>
    <t>406-S</t>
  </si>
  <si>
    <t>206-S</t>
  </si>
  <si>
    <t>Tiếng anh</t>
  </si>
  <si>
    <t>T/Sơn</t>
  </si>
  <si>
    <t>X/HÀN (D) - S</t>
  </si>
  <si>
    <t>K.SP</t>
  </si>
  <si>
    <t>C/P.Nga</t>
  </si>
  <si>
    <t>101-C</t>
  </si>
  <si>
    <t>C/H.Nga</t>
  </si>
  <si>
    <t>101-S</t>
  </si>
  <si>
    <t>204-C</t>
  </si>
  <si>
    <t>C/Thùy</t>
  </si>
  <si>
    <t>302-S</t>
  </si>
  <si>
    <t>KTDN CĐ-K14</t>
  </si>
  <si>
    <t>C/Trang</t>
  </si>
  <si>
    <t>206-C</t>
  </si>
  <si>
    <t>TĐHCN CĐ-K14A1</t>
  </si>
  <si>
    <t>408-S</t>
  </si>
  <si>
    <t>408-C</t>
  </si>
  <si>
    <t>TĐHCN CĐ-K14A2</t>
  </si>
  <si>
    <t>C/Vân</t>
  </si>
  <si>
    <t>TĐHCN CĐ-K14A3</t>
  </si>
  <si>
    <t>TĐHCN CĐ-K14A4</t>
  </si>
  <si>
    <t>401-C</t>
  </si>
  <si>
    <t>401-S</t>
  </si>
  <si>
    <t>306-S</t>
  </si>
  <si>
    <t>T/Đ.Anh</t>
  </si>
  <si>
    <t>THỐNG KÊ SỐ BUỔI LÊN LỚP CỦA GIẢNG VIÊN</t>
  </si>
  <si>
    <t>Row Labels</t>
  </si>
  <si>
    <t>Count of Thứ 2</t>
  </si>
  <si>
    <t>Count of Thứ 3</t>
  </si>
  <si>
    <t>Count of Thứ 4</t>
  </si>
  <si>
    <t>Count of Thứ 5</t>
  </si>
  <si>
    <t>Count of Thứ 6</t>
  </si>
  <si>
    <t>Count of Thứ 22</t>
  </si>
  <si>
    <t>Count of Thứ 32</t>
  </si>
  <si>
    <t>Count of Thứ 42</t>
  </si>
  <si>
    <t>Count of Thứ 52</t>
  </si>
  <si>
    <t>Count of Thứ 62</t>
  </si>
  <si>
    <t>(blank)</t>
  </si>
  <si>
    <t>Grand Total</t>
  </si>
  <si>
    <t>THỐNG KÊ SỐ BUỔI HỌC CỦA CÁC LỚP</t>
  </si>
  <si>
    <t>Count of CN</t>
  </si>
  <si>
    <t>Count of Thứ 7</t>
  </si>
  <si>
    <t>Count of Thứ 72</t>
  </si>
  <si>
    <t>Thứ</t>
  </si>
  <si>
    <t>Chủ nhật</t>
  </si>
  <si>
    <t>Ngày</t>
  </si>
  <si>
    <t>Phòng</t>
  </si>
  <si>
    <t>102-C</t>
  </si>
  <si>
    <t>103-C</t>
  </si>
  <si>
    <t>104-C</t>
  </si>
  <si>
    <t>105-C</t>
  </si>
  <si>
    <t>106-C</t>
  </si>
  <si>
    <t>208-S</t>
  </si>
  <si>
    <t>208-C</t>
  </si>
  <si>
    <t>301-C</t>
  </si>
  <si>
    <t>303-C</t>
  </si>
  <si>
    <t>304-C</t>
  </si>
  <si>
    <t>Vi điều khiển</t>
  </si>
  <si>
    <t>402-C</t>
  </si>
  <si>
    <t>PLC nâng cao</t>
  </si>
  <si>
    <t>403-C</t>
  </si>
  <si>
    <t>404-C</t>
  </si>
  <si>
    <t>405-C</t>
  </si>
  <si>
    <t>ĐTCS</t>
  </si>
  <si>
    <t>406-C</t>
  </si>
  <si>
    <t>407-C</t>
  </si>
  <si>
    <t>501-C</t>
  </si>
  <si>
    <t>504-C</t>
  </si>
  <si>
    <t>505-C</t>
  </si>
  <si>
    <t>506-C</t>
  </si>
  <si>
    <t>507-C</t>
  </si>
  <si>
    <t>P.Đ-ĐT (ODA) - C</t>
  </si>
  <si>
    <t>X/OTO 
(T2.1-D) - C</t>
  </si>
  <si>
    <t>X/OTO 
(T2.2-D) - C</t>
  </si>
  <si>
    <t>X/OTO 
(T2.3-D) - C</t>
  </si>
  <si>
    <t>X/Nguội (ODA) - S</t>
  </si>
  <si>
    <t>X/Nguội (ODA) - C</t>
  </si>
  <si>
    <t>P.TKCK (ODA) - C</t>
  </si>
  <si>
    <t>X/TIỆN (ODA) - S</t>
  </si>
  <si>
    <t>X/TIỆN (ODA) - C</t>
  </si>
  <si>
    <t>X/CĐT 2 (ODA) - C</t>
  </si>
  <si>
    <t>X/CNC (ODA) - S</t>
  </si>
  <si>
    <t>X/CNC (ODA) - C</t>
  </si>
  <si>
    <t>X/PHAY (ODA) - S</t>
  </si>
  <si>
    <t>X/PHAY (ODA) - C</t>
  </si>
  <si>
    <t>X/CGKL (D) - S</t>
  </si>
  <si>
    <t>X/CGKL (ODA) - C</t>
  </si>
  <si>
    <t>X/HÀN (ODA) - S</t>
  </si>
  <si>
    <t>X/HÀN (ODA) - C</t>
  </si>
  <si>
    <t>X/Nguội (D) - C</t>
  </si>
  <si>
    <t>X/CĐT (D) - C</t>
  </si>
  <si>
    <t>Hội trường B-C</t>
  </si>
  <si>
    <t xml:space="preserve">DANH MỤC CÁN BỘ, GIÁO VIÊN CÁC PHÒNG KHOA </t>
  </si>
  <si>
    <t>TT</t>
  </si>
  <si>
    <t>HỌ VÀ</t>
  </si>
  <si>
    <t>TÊN</t>
  </si>
  <si>
    <t>TÊN TKB</t>
  </si>
  <si>
    <t>PHÒNG, KHOA</t>
  </si>
  <si>
    <t>Vũ Quang</t>
  </si>
  <si>
    <t>Khuê</t>
  </si>
  <si>
    <t>T/Khuê</t>
  </si>
  <si>
    <t>BGH</t>
  </si>
  <si>
    <t xml:space="preserve">Nguyễn Đức </t>
  </si>
  <si>
    <t>Lưu</t>
  </si>
  <si>
    <t>T/Lưu</t>
  </si>
  <si>
    <t>Nguyễn Đức</t>
  </si>
  <si>
    <t>Nguyễn Văn</t>
  </si>
  <si>
    <t>Mễ</t>
  </si>
  <si>
    <t>Trần Văn</t>
  </si>
  <si>
    <t>V.Thực</t>
  </si>
  <si>
    <t>T/V.Thực</t>
  </si>
  <si>
    <t xml:space="preserve">Nguyễn Quốc </t>
  </si>
  <si>
    <t>Hiệp</t>
  </si>
  <si>
    <t>CNOT</t>
  </si>
  <si>
    <t>Hiệu</t>
  </si>
  <si>
    <t xml:space="preserve">Võ Văn </t>
  </si>
  <si>
    <t>Hùng</t>
  </si>
  <si>
    <t>Nguyễn Đăng</t>
  </si>
  <si>
    <t>Tiến</t>
  </si>
  <si>
    <t xml:space="preserve">Lê Đức </t>
  </si>
  <si>
    <t>Tùng</t>
  </si>
  <si>
    <t>V.Hạnh</t>
  </si>
  <si>
    <t>Võ Đình</t>
  </si>
  <si>
    <t>Long</t>
  </si>
  <si>
    <t xml:space="preserve">Cáp Trọng </t>
  </si>
  <si>
    <t>Ba</t>
  </si>
  <si>
    <t>CƠ KHÍ</t>
  </si>
  <si>
    <t>Đỗ Đức</t>
  </si>
  <si>
    <t>Đ.Dũng</t>
  </si>
  <si>
    <t xml:space="preserve">Nguyễn Hữu </t>
  </si>
  <si>
    <t>H.Thiết</t>
  </si>
  <si>
    <t>Đặng Văn</t>
  </si>
  <si>
    <t>Hoàn</t>
  </si>
  <si>
    <t>Nguyễn Công</t>
  </si>
  <si>
    <t>Hoàng</t>
  </si>
  <si>
    <t>T/Hoàng</t>
  </si>
  <si>
    <t>Phan Văn</t>
  </si>
  <si>
    <t>Nghiêm</t>
  </si>
  <si>
    <t>Phước</t>
  </si>
  <si>
    <t>Khương Quang</t>
  </si>
  <si>
    <t>Sơn</t>
  </si>
  <si>
    <t>Nguyễn Trọng</t>
  </si>
  <si>
    <t>Tấn</t>
  </si>
  <si>
    <t xml:space="preserve">Nguyễn Văn </t>
  </si>
  <si>
    <t>Thiết</t>
  </si>
  <si>
    <t>Nguyễn Thị</t>
  </si>
  <si>
    <t>Thu 86</t>
  </si>
  <si>
    <t xml:space="preserve">Phan Đăng </t>
  </si>
  <si>
    <t>Thực</t>
  </si>
  <si>
    <t>V.Hưng</t>
  </si>
  <si>
    <t>Nguyễn Xuân</t>
  </si>
  <si>
    <t>X.Cường</t>
  </si>
  <si>
    <t>Lê Sỹ</t>
  </si>
  <si>
    <t>Phỉnh</t>
  </si>
  <si>
    <t>T/Phỉnh</t>
  </si>
  <si>
    <t>P.CTHSSV</t>
  </si>
  <si>
    <t>Trương Thị</t>
  </si>
  <si>
    <t>Hiên</t>
  </si>
  <si>
    <t>ĐÀO TẠO</t>
  </si>
  <si>
    <t>Trần Mạnh</t>
  </si>
  <si>
    <t>M.Hùng</t>
  </si>
  <si>
    <t>Nguyễn Hữu</t>
  </si>
  <si>
    <t>Cường</t>
  </si>
  <si>
    <t>T/Cường</t>
  </si>
  <si>
    <t>ĐIỆN</t>
  </si>
  <si>
    <t>Nguyễn Duy</t>
  </si>
  <si>
    <t>D.Hưng</t>
  </si>
  <si>
    <t>Bùi Xuân</t>
  </si>
  <si>
    <t>Đoàn</t>
  </si>
  <si>
    <t>Thân Văn</t>
  </si>
  <si>
    <t>Dũng</t>
  </si>
  <si>
    <t>Trương T Hoài</t>
  </si>
  <si>
    <t>H.Thanh</t>
  </si>
  <si>
    <t>C/H.Thanh</t>
  </si>
  <si>
    <t>Hạnh</t>
  </si>
  <si>
    <t>Trần Trung</t>
  </si>
  <si>
    <t>Hậu</t>
  </si>
  <si>
    <t>Hiền</t>
  </si>
  <si>
    <t>Hồng</t>
  </si>
  <si>
    <t>Khoa</t>
  </si>
  <si>
    <t>Lê Thị</t>
  </si>
  <si>
    <t>L.Hiền</t>
  </si>
  <si>
    <t>Đặng Nhật</t>
  </si>
  <si>
    <t>Minh</t>
  </si>
  <si>
    <t>Dương Quỳnh</t>
  </si>
  <si>
    <t>Nga</t>
  </si>
  <si>
    <t>Lê Trọng</t>
  </si>
  <si>
    <t>Nghĩa</t>
  </si>
  <si>
    <t>Dương Văn</t>
  </si>
  <si>
    <t>Nhung</t>
  </si>
  <si>
    <t>Quyên</t>
  </si>
  <si>
    <t>Sử</t>
  </si>
  <si>
    <t>Hà Huy</t>
  </si>
  <si>
    <t>Thắng</t>
  </si>
  <si>
    <t>T/Thắng</t>
  </si>
  <si>
    <t>Thu 87</t>
  </si>
  <si>
    <t>Ngô Thị</t>
  </si>
  <si>
    <t>Thúy</t>
  </si>
  <si>
    <t>Đỗ Xuân</t>
  </si>
  <si>
    <t>Trung</t>
  </si>
  <si>
    <t>Ngô Đức</t>
  </si>
  <si>
    <t>Tú</t>
  </si>
  <si>
    <t>T/Tú</t>
  </si>
  <si>
    <t>Nguyễn Đình</t>
  </si>
  <si>
    <t>Vui</t>
  </si>
  <si>
    <t>Anh</t>
  </si>
  <si>
    <t>KH-KT-CNTT</t>
  </si>
  <si>
    <t>Hoàng Thành</t>
  </si>
  <si>
    <t>Đức</t>
  </si>
  <si>
    <t>Phan Thị Hồng</t>
  </si>
  <si>
    <t>H.Nhung</t>
  </si>
  <si>
    <t>C/H.Nhung</t>
  </si>
  <si>
    <t>Hà</t>
  </si>
  <si>
    <t>Nguyễn Ngọc</t>
  </si>
  <si>
    <t>Hân</t>
  </si>
  <si>
    <t>Nguyễn T.N</t>
  </si>
  <si>
    <t>Hoa</t>
  </si>
  <si>
    <t>Nguyễn Như</t>
  </si>
  <si>
    <t>Lương</t>
  </si>
  <si>
    <t>Vũ Khánh</t>
  </si>
  <si>
    <t>Ninh</t>
  </si>
  <si>
    <t>Phương</t>
  </si>
  <si>
    <t>Nguyễn Nhân</t>
  </si>
  <si>
    <t>Quang</t>
  </si>
  <si>
    <t>Vũ Thị</t>
  </si>
  <si>
    <t>Tâm</t>
  </si>
  <si>
    <t>Nguyễn Thị Vỹ</t>
  </si>
  <si>
    <t>Tích</t>
  </si>
  <si>
    <t>C/Tích</t>
  </si>
  <si>
    <t>Nguyễn T.Vỹ</t>
  </si>
  <si>
    <t>Nguyễn Hồng</t>
  </si>
  <si>
    <t>Trang</t>
  </si>
  <si>
    <t>Hằng</t>
  </si>
  <si>
    <t>Đỗ Thị</t>
  </si>
  <si>
    <t>Lợi</t>
  </si>
  <si>
    <t xml:space="preserve">Nguyễn Thanh </t>
  </si>
  <si>
    <t>Thùy</t>
  </si>
  <si>
    <t xml:space="preserve">Phạm Thị  </t>
  </si>
  <si>
    <t>Xuân</t>
  </si>
  <si>
    <t>Phạm Thị</t>
  </si>
  <si>
    <t>Diễn</t>
  </si>
  <si>
    <t>T/Diễn</t>
  </si>
  <si>
    <t xml:space="preserve">Trần Thị Hồng  </t>
  </si>
  <si>
    <t>H.Nga</t>
  </si>
  <si>
    <t>S.PHẠM</t>
  </si>
  <si>
    <t>Trần Thị Hồng</t>
  </si>
  <si>
    <t>P.Nga</t>
  </si>
  <si>
    <t>Phùng Thị Thu</t>
  </si>
  <si>
    <t>P.Phương</t>
  </si>
  <si>
    <t>C/P.Phương</t>
  </si>
  <si>
    <t>Vân</t>
  </si>
  <si>
    <t>Hường</t>
  </si>
  <si>
    <t>C/Hường</t>
  </si>
  <si>
    <t>TCHC</t>
  </si>
  <si>
    <t>Học tại DN</t>
  </si>
  <si>
    <t>K.CB</t>
  </si>
  <si>
    <t>K.CK</t>
  </si>
  <si>
    <t>Phạm Việt</t>
  </si>
  <si>
    <t>V.Anh</t>
  </si>
  <si>
    <t>Thương</t>
  </si>
  <si>
    <t>H.Vân</t>
  </si>
  <si>
    <t>Cao Huy</t>
  </si>
  <si>
    <t>Phúc</t>
  </si>
  <si>
    <t>Hải</t>
  </si>
  <si>
    <t xml:space="preserve">Nguyễn Đắc </t>
  </si>
  <si>
    <t>Sinh</t>
  </si>
  <si>
    <t>Lê Văn</t>
  </si>
  <si>
    <t>Phượng</t>
  </si>
  <si>
    <t>Đỗ Văn</t>
  </si>
  <si>
    <t>Toàn</t>
  </si>
  <si>
    <t>Tin học</t>
  </si>
  <si>
    <t>T/Huấn</t>
  </si>
  <si>
    <t>Thi kết thúc môn</t>
  </si>
  <si>
    <t>MH 10</t>
  </si>
  <si>
    <t>Huấn</t>
  </si>
  <si>
    <t>Đồng Văn</t>
  </si>
  <si>
    <t>C/Huyền</t>
  </si>
  <si>
    <t>Huyền</t>
  </si>
  <si>
    <t>X/SDDCCT(D) - S</t>
  </si>
  <si>
    <t>X/SDDCCT(D) - C</t>
  </si>
  <si>
    <t>X/…</t>
  </si>
  <si>
    <t>Thiết bị lạnh; Khí cụ điện; Đo lường; Lý thuyết: Vật liệu, Cung cấp điện, Máy điện, Mạch điện, Kỹ thuật điện</t>
  </si>
  <si>
    <t>Phạm Nhật</t>
  </si>
  <si>
    <t>MĐ 15</t>
  </si>
  <si>
    <t>MH 03</t>
  </si>
  <si>
    <t>Giáo dục thể chất</t>
  </si>
  <si>
    <t>ĐCN CĐ-K15A1</t>
  </si>
  <si>
    <t>ĐCN CĐ-K15A2</t>
  </si>
  <si>
    <t>ĐCN CĐ-K15A3</t>
  </si>
  <si>
    <t>ĐCN CĐ-K15A4</t>
  </si>
  <si>
    <t>ĐCN CĐ-K15A5</t>
  </si>
  <si>
    <t>ĐTCN CĐ-K15A2</t>
  </si>
  <si>
    <t>ĐTCN CĐ-K15A3</t>
  </si>
  <si>
    <t>ĐTCN CĐ-K15A4</t>
  </si>
  <si>
    <t>ĐTCN CĐ-K15A5</t>
  </si>
  <si>
    <t>TĐHCN CĐ-K15A1</t>
  </si>
  <si>
    <t>TĐHCN CĐ-K15A2</t>
  </si>
  <si>
    <t>TĐHCN CĐ-K15A3</t>
  </si>
  <si>
    <t>TĐHCN CĐ-K15A4</t>
  </si>
  <si>
    <t>TĐHCN CĐ-K15A5</t>
  </si>
  <si>
    <t>TĐHCN CĐ-K15A6</t>
  </si>
  <si>
    <t>Cơ điện tử CĐ-K15A1</t>
  </si>
  <si>
    <t>CN CTM CĐ-K15</t>
  </si>
  <si>
    <t>CNOT CĐ-K15A1</t>
  </si>
  <si>
    <t>CNOT CĐ-K15A2</t>
  </si>
  <si>
    <t>CNOT CĐ-K15A3</t>
  </si>
  <si>
    <t>CNTT CĐ-K15A1</t>
  </si>
  <si>
    <t>CNTT CĐ-K15A2</t>
  </si>
  <si>
    <t>TMĐT CĐ-K15</t>
  </si>
  <si>
    <t>MĐ 12</t>
  </si>
  <si>
    <t>C/T.Xuân</t>
  </si>
  <si>
    <t xml:space="preserve">CGKL CĐ-K15A1 (CLC) </t>
  </si>
  <si>
    <t xml:space="preserve">Giáo dục thể chất </t>
  </si>
  <si>
    <t>MĐ 17</t>
  </si>
  <si>
    <t>ĐTCN CĐ-K15A1</t>
  </si>
  <si>
    <t xml:space="preserve">CGKL CĐ-K15A2 </t>
  </si>
  <si>
    <t>TĐHCN CĐ-K15A7</t>
  </si>
  <si>
    <t>C/Ngân</t>
  </si>
  <si>
    <t>T/H.Bắc</t>
  </si>
  <si>
    <t>Thanh</t>
  </si>
  <si>
    <t xml:space="preserve">Ghi chú: </t>
  </si>
  <si>
    <t>- Ký hiệu phòng học: Tên phòng - Ca học. Ví dụ: 102-S: Phòng 102 - Ca sáng; 102: Phòng 102 - Cả ngày; 102-C: Phòng 102 - Ca chiều)</t>
  </si>
  <si>
    <t>KT. HIỆU TRƯỞNG</t>
  </si>
  <si>
    <t>Nơi nhận:</t>
  </si>
  <si>
    <t>Ca chiều (S): Từ 12h30'</t>
  </si>
  <si>
    <t>PHÓ HIỆU TRƯỞNG</t>
  </si>
  <si>
    <t>- BGH;</t>
  </si>
  <si>
    <t>- Các phòng, khoa liên quan;</t>
  </si>
  <si>
    <t>- Website, Fanpage;</t>
  </si>
  <si>
    <t>- Lưu: ĐT.</t>
  </si>
  <si>
    <t>Trần Văn Thực</t>
  </si>
  <si>
    <t>MH 02</t>
  </si>
  <si>
    <t>Pháp luật</t>
  </si>
  <si>
    <t>MĐ 22</t>
  </si>
  <si>
    <t>HÀN K42G</t>
  </si>
  <si>
    <t>KTDN CĐ-K15A1</t>
  </si>
  <si>
    <t>KTDN CĐ-K15A2</t>
  </si>
  <si>
    <t>Sử dụng dụng cụ cầm tay</t>
  </si>
  <si>
    <t xml:space="preserve"> </t>
  </si>
  <si>
    <t>C/Nhung</t>
  </si>
  <si>
    <t>TMĐT CĐ-K14</t>
  </si>
  <si>
    <t>T/Phượng</t>
  </si>
  <si>
    <t>Cơ điện tử CĐ-K15A2</t>
  </si>
  <si>
    <t>Cơ điện tử CĐ-K15A3</t>
  </si>
  <si>
    <t>MĐ 23</t>
  </si>
  <si>
    <t>T/K.Quang</t>
  </si>
  <si>
    <t>P.TKCK 2 (ODA) - S</t>
  </si>
  <si>
    <t>P.TKCK 1 (ODA) - S</t>
  </si>
  <si>
    <t>P.TKCK 1 (ODA) - C</t>
  </si>
  <si>
    <t>P.TKCK 2 (ODA) - C</t>
  </si>
  <si>
    <t>MĐ 24</t>
  </si>
  <si>
    <t xml:space="preserve">C/Thu </t>
  </si>
  <si>
    <t>MĐ 11</t>
  </si>
  <si>
    <t>ĐKLTCN</t>
  </si>
  <si>
    <t>C/Thu</t>
  </si>
  <si>
    <t>MĐ 26</t>
  </si>
  <si>
    <t>Thiết kế đồ họa</t>
  </si>
  <si>
    <t>T/Bách</t>
  </si>
  <si>
    <t xml:space="preserve">MH 06 </t>
  </si>
  <si>
    <t>Kỹ thuật điện cơ bản</t>
  </si>
  <si>
    <t>GB-C</t>
  </si>
  <si>
    <t>MH 12</t>
  </si>
  <si>
    <t>Đồ án tốt nghiệp</t>
  </si>
  <si>
    <t>ĐATN</t>
  </si>
  <si>
    <t>75/75(Còn thi)</t>
  </si>
  <si>
    <t>ĐCN K41B1 (Lớp 12A6)</t>
  </si>
  <si>
    <t>ĐCN K41B2 (Lớp 12A6)</t>
  </si>
  <si>
    <t>ĐTCN K41B1 (Lớp 12A7)</t>
  </si>
  <si>
    <t>ĐTCN K41B2 (Lớp 12A7)</t>
  </si>
  <si>
    <t xml:space="preserve">
BTSCOTO K42B1 (Lớp 11A12)
 </t>
  </si>
  <si>
    <t xml:space="preserve">
BTSCOTO K42B2
(Lớp 11A13)
 </t>
  </si>
  <si>
    <t>CNTT K42B1
(Lớp 11A14)</t>
  </si>
  <si>
    <t>CNTT K42B2
(Lớp 11A15)</t>
  </si>
  <si>
    <t>ĐCN K42B1 
(Lớp 11A9)</t>
  </si>
  <si>
    <t>ĐCN K42B2
(Lớp 11A9+1110)</t>
  </si>
  <si>
    <t>ĐTCN K42B1 
(Lớp 11A10+11A11)</t>
  </si>
  <si>
    <t>ĐTCN K42B2 
(Lớp 11A11)</t>
  </si>
  <si>
    <t>KTCBMA K42B1
(Lớp 11A12+11A13)</t>
  </si>
  <si>
    <t>ĐTCN K42B3 
(Lớp 11A11)</t>
  </si>
  <si>
    <t>MĐ 10</t>
  </si>
  <si>
    <t>KTCBMA K42B2
(Lớp 11A12+11A13)</t>
  </si>
  <si>
    <t>MH 09</t>
  </si>
  <si>
    <t>MH 08</t>
  </si>
  <si>
    <t>108-S</t>
  </si>
  <si>
    <t>30/45</t>
  </si>
  <si>
    <t>VH</t>
  </si>
  <si>
    <t>X/OTO 
(T1.1-D) - S</t>
  </si>
  <si>
    <t xml:space="preserve">
BTSCOTO K43B1
(Lớp 10A12)
 </t>
  </si>
  <si>
    <t xml:space="preserve">
BTSCOTO K43B2
(Lớp 10A13)
 </t>
  </si>
  <si>
    <t>CGKL CĐ-K16A1</t>
  </si>
  <si>
    <t>CGKL CĐ-K16A2</t>
  </si>
  <si>
    <t>CGKL K42B
(Lớp 11A14+ 11A15)</t>
  </si>
  <si>
    <t>207, 208</t>
  </si>
  <si>
    <t>CGKL01-K43B
(Lớp 10A10)</t>
  </si>
  <si>
    <t xml:space="preserve">Văn hóa </t>
  </si>
  <si>
    <t>CN CTM CĐ-K16</t>
  </si>
  <si>
    <t>X/OTO 
(T1.2-D) - S</t>
  </si>
  <si>
    <t>CNOT CĐ-K16A1</t>
  </si>
  <si>
    <t>CNOT CĐ-K16A2</t>
  </si>
  <si>
    <t>CNOT CĐ-K16A3</t>
  </si>
  <si>
    <t>CNTT CĐ-K16A1</t>
  </si>
  <si>
    <t>CNTT CĐ-K16A2</t>
  </si>
  <si>
    <t>CNTT01-K43B1
(Lớp 10A7+10A8)</t>
  </si>
  <si>
    <t>CNTT01-K43B2
(Lớp 10A14)</t>
  </si>
  <si>
    <t>45/45(Còn thi)</t>
  </si>
  <si>
    <t>Cơ điện tử CĐ-K16A1</t>
  </si>
  <si>
    <t>Cơ điện tử CĐ-K16A2</t>
  </si>
  <si>
    <t>P.24/7/2-S</t>
  </si>
  <si>
    <t>P.24/7/1-S</t>
  </si>
  <si>
    <t>ĐCN CĐ-K16A1</t>
  </si>
  <si>
    <t>MĐ 09</t>
  </si>
  <si>
    <t>ĐCN CĐ-K16A2</t>
  </si>
  <si>
    <t>ĐCN CĐ-K16A3</t>
  </si>
  <si>
    <t>ĐCN CĐ-K16A4</t>
  </si>
  <si>
    <t>ĐCN CĐ-K16A5</t>
  </si>
  <si>
    <t>ĐCN CĐ-K16A6</t>
  </si>
  <si>
    <t>102, 103</t>
  </si>
  <si>
    <t>ĐCN01-K43B1
(Lớp 10A7)</t>
  </si>
  <si>
    <t>ĐCN01-K43B2
(Lớp 10A8 )</t>
  </si>
  <si>
    <t>ĐCN02-K43B3
(Lớp 10A9)</t>
  </si>
  <si>
    <t>ĐCN02-K43B4
(Lớp 10A9)</t>
  </si>
  <si>
    <t>ĐTCN CĐ-K16A1</t>
  </si>
  <si>
    <t>MĐ 01</t>
  </si>
  <si>
    <t>ĐTCN CĐ-K16A2</t>
  </si>
  <si>
    <t>MH 11</t>
  </si>
  <si>
    <t>Vật liệu điện tử và linh kiện</t>
  </si>
  <si>
    <t>Kỹ thuật điện</t>
  </si>
  <si>
    <t>ĐTCN CĐ-K16A3</t>
  </si>
  <si>
    <t>ĐTCN CĐ-K16A4</t>
  </si>
  <si>
    <t>103, 104</t>
  </si>
  <si>
    <t>ĐTCN01 - K43B1 
(Lớp 10A10)</t>
  </si>
  <si>
    <t>ĐTCN01 - K43B2
(Lớp 10A11)</t>
  </si>
  <si>
    <t>ĐTCN01 - K43B3
(Lớp 10A11)</t>
  </si>
  <si>
    <t>105, 106</t>
  </si>
  <si>
    <t>KTCBMA K43B1
(Lớp 10A12)</t>
  </si>
  <si>
    <t>KTCBMA K43B2
(Lớp 10A13)</t>
  </si>
  <si>
    <t>KTDN01 -K43B
(Lớp 10A14)</t>
  </si>
  <si>
    <t>TĐHCN CĐ-K16A1</t>
  </si>
  <si>
    <t>TĐHCN CĐ-K16A2</t>
  </si>
  <si>
    <t>TĐHCN CĐ-K16A3</t>
  </si>
  <si>
    <t>TĐHCN CĐ-K16A4</t>
  </si>
  <si>
    <t>TĐHCN CĐ-K16A5</t>
  </si>
  <si>
    <t>TĐHCN CĐ-K16A6</t>
  </si>
  <si>
    <t>P.24/7/1-C</t>
  </si>
  <si>
    <t>P.24/7/2-C</t>
  </si>
  <si>
    <t>X/OTO 
(T1.1-D) - C</t>
  </si>
  <si>
    <t>X/OTO 
(T1.2-D) - C</t>
  </si>
  <si>
    <t>CNOT CĐ-K16A4</t>
  </si>
  <si>
    <t>TMĐT CĐ-K16A1</t>
  </si>
  <si>
    <t>TMĐT CĐ-K16A3</t>
  </si>
  <si>
    <t>TMĐT CĐ-K16A2</t>
  </si>
  <si>
    <t>BTSCOTO K41B
 (Lớp 12A7)</t>
  </si>
  <si>
    <t>CGKL K41B (Lớp 12A8)</t>
  </si>
  <si>
    <t>HÀN K41B (Lớp 12A8)</t>
  </si>
  <si>
    <t>KTCBMA K41B (Lớp 12A9)</t>
  </si>
  <si>
    <t>Cơ điện tử CĐ-K16A3</t>
  </si>
  <si>
    <t>MH 15</t>
  </si>
  <si>
    <t>108-C</t>
  </si>
  <si>
    <t>25/30</t>
  </si>
  <si>
    <t>15/45</t>
  </si>
  <si>
    <t>18/45</t>
  </si>
  <si>
    <t>GDQP K16: 20/10 ĐẾN 31/10/25</t>
  </si>
  <si>
    <t>Khí cụ điện</t>
  </si>
  <si>
    <t xml:space="preserve">Đo lường điện - điện tử </t>
  </si>
  <si>
    <t xml:space="preserve">MH 03 </t>
  </si>
  <si>
    <t>T/Dự</t>
  </si>
  <si>
    <t>CNTT CĐ-K16A3</t>
  </si>
  <si>
    <t>Nguyên lý kế toán</t>
  </si>
  <si>
    <t>Phương dạy 15h đầu</t>
  </si>
  <si>
    <t>Điện kỹ thuật</t>
  </si>
  <si>
    <t>P.TV-T4-S</t>
  </si>
  <si>
    <t>P.TV-T4-C</t>
  </si>
  <si>
    <t>60/75</t>
  </si>
  <si>
    <t>20/120</t>
  </si>
  <si>
    <t>Điện tử công suất</t>
  </si>
  <si>
    <t>Trang bị điện</t>
  </si>
  <si>
    <t>Điều khiển lập trình PLC</t>
  </si>
  <si>
    <t>30/75</t>
  </si>
  <si>
    <t>MH 16</t>
  </si>
  <si>
    <t xml:space="preserve"> Lắp ráp và BTMT</t>
  </si>
  <si>
    <t>Đào Danh</t>
  </si>
  <si>
    <t>Dự</t>
  </si>
  <si>
    <t>Dự phòng học lại, thi lại, học bổ sung</t>
  </si>
  <si>
    <t>MĐ 02</t>
  </si>
  <si>
    <t>Lắp đặt hệ thống cung cấp điện</t>
  </si>
  <si>
    <t>DP</t>
  </si>
  <si>
    <t>C/Hà</t>
  </si>
  <si>
    <t>Kỹ thuật lắp đặt điện</t>
  </si>
  <si>
    <t>ĐCN LT25-K7</t>
  </si>
  <si>
    <t>ĐTCN LT25-K7</t>
  </si>
  <si>
    <t>Kỹ thuật điện tử</t>
  </si>
  <si>
    <t xml:space="preserve">Tin học </t>
  </si>
  <si>
    <t>s</t>
  </si>
  <si>
    <t>C/T.Huyền</t>
  </si>
  <si>
    <t xml:space="preserve">- Giờ học: MH: Sáng (S) từ 7h15ph; Chiều (C) từ 12h30ph  - MĐ: Sáng (S) từ 6h30ph; Chiều (C) từ 12h30ph 
</t>
  </si>
  <si>
    <t>- Đối với môn MH 03 (GDTC): Ca Sáng (S) từ 7h15ph, Ca Chiều (C) từ 13h00ph</t>
  </si>
  <si>
    <t>48/75</t>
  </si>
  <si>
    <t>Khóa luận tốt nghiệp</t>
  </si>
  <si>
    <t>An toàn lao động</t>
  </si>
  <si>
    <t>C/Huệ</t>
  </si>
  <si>
    <t>KLTN</t>
  </si>
  <si>
    <t>24/75</t>
  </si>
  <si>
    <t>15/30</t>
  </si>
  <si>
    <t>Máy điện</t>
  </si>
  <si>
    <t xml:space="preserve"> Máy điện</t>
  </si>
  <si>
    <t>Gia công các chi tiết trên máy công cụ vạn năng</t>
  </si>
  <si>
    <t>MD02</t>
  </si>
  <si>
    <t>Phay mặt phẳng</t>
  </si>
  <si>
    <t>Thiết kế trên AutoCad</t>
  </si>
  <si>
    <t>KTDN CĐ-K16A1</t>
  </si>
  <si>
    <t>KTDN CĐ-K16A2</t>
  </si>
  <si>
    <t>MH 18</t>
  </si>
  <si>
    <t>Quản trị doanh nghiệp</t>
  </si>
  <si>
    <t>MH 14</t>
  </si>
  <si>
    <t>Phân tích dữ liệu kinh doanh</t>
  </si>
  <si>
    <t>75/90</t>
  </si>
  <si>
    <t>88/90</t>
  </si>
  <si>
    <t>20/90</t>
  </si>
  <si>
    <t>Điều khiển điện khí nén</t>
  </si>
  <si>
    <t xml:space="preserve">Điện tử công suất </t>
  </si>
  <si>
    <t xml:space="preserve"> BT-SC HT TRUYỀN LỰC</t>
  </si>
  <si>
    <t xml:space="preserve">MĐ 22 </t>
  </si>
  <si>
    <t>Truyền động cơ khí</t>
  </si>
  <si>
    <t>Chế biến bánh và món ăn tráng miệng</t>
  </si>
  <si>
    <t>MĐ20</t>
  </si>
  <si>
    <t>Thiết bị và hệ thống điều khiển tự động</t>
  </si>
  <si>
    <t xml:space="preserve">GIA CÔNG CHI TIẾT -CỤM CHI TIẾT BẰNG DCCT </t>
  </si>
  <si>
    <t xml:space="preserve">MĐ 16 </t>
  </si>
  <si>
    <t>Bảo dưỡng, sửa chữa cơ cấu trục khuỷu thanh truyền và bộ phận cố định của động cơ</t>
  </si>
  <si>
    <t>Tài chính doanh nghiệp</t>
  </si>
  <si>
    <t>MD06</t>
  </si>
  <si>
    <t>Điều chỉnh, vận hành và bảo trì các máy cắt bằng tia lửa điện và máy mài</t>
  </si>
  <si>
    <t>80/90</t>
  </si>
  <si>
    <t>70/120</t>
  </si>
  <si>
    <t>30/90</t>
  </si>
  <si>
    <t>42/75</t>
  </si>
  <si>
    <t>trước TTTN = 27</t>
  </si>
  <si>
    <t>MH10</t>
  </si>
  <si>
    <t>BT&amp;SC  TRANG BỊ DIÊN Ô TÔ</t>
  </si>
  <si>
    <t>Phay cơ bản</t>
  </si>
  <si>
    <t xml:space="preserve">T/Tùng </t>
  </si>
  <si>
    <t xml:space="preserve">MĐ 21  </t>
  </si>
  <si>
    <t>X/OTO 
(T1-D) - S</t>
  </si>
  <si>
    <t>MH 19</t>
  </si>
  <si>
    <t>Marketing điện tử</t>
  </si>
  <si>
    <t>Thuế</t>
  </si>
  <si>
    <t>Quản trị cơ sở dữ liệu với SQL sever</t>
  </si>
  <si>
    <t>SC, BD HỆ THỐNG PHÂN PHỐI KHÍ</t>
  </si>
  <si>
    <t>Tin học (Học trực tiếp)</t>
  </si>
  <si>
    <t>55/60</t>
  </si>
  <si>
    <t>48/60</t>
  </si>
  <si>
    <t>54/75</t>
  </si>
  <si>
    <t>66/75</t>
  </si>
  <si>
    <t>20/75</t>
  </si>
  <si>
    <t>60/120</t>
  </si>
  <si>
    <t>65/75</t>
  </si>
  <si>
    <t>71/75 (Còn thi)</t>
  </si>
  <si>
    <t>Kỹ thuật cảm biến</t>
  </si>
  <si>
    <t>T/Năng</t>
  </si>
  <si>
    <t>MH11</t>
  </si>
  <si>
    <t>Thiết kế mạch điện tử</t>
  </si>
  <si>
    <t>TĐHCN CĐ-K14A5 (GT)</t>
  </si>
  <si>
    <t xml:space="preserve"> Điều khiển lập trình cỡ nhỏ</t>
  </si>
  <si>
    <t xml:space="preserve">BT, SC CCTK-TT VÀ BPCĐ CỦA Đ/CƠ </t>
  </si>
  <si>
    <t xml:space="preserve">SC, BD CCTK-TT VÀ BPCĐ CỦA Đ/CƠ </t>
  </si>
  <si>
    <t xml:space="preserve">MĐ 19 </t>
  </si>
  <si>
    <t>BD-SC HT  BÔI TRƠN VÀ HT LÀM MÁT</t>
  </si>
  <si>
    <t>Phay rãnh</t>
  </si>
  <si>
    <t xml:space="preserve"> Đảm bảo cung cấp điện và an toàn cho thiết bị</t>
  </si>
  <si>
    <t>MĐ 05</t>
  </si>
  <si>
    <t>Kiểm tra và bảo trì các máy móc và thiết bị</t>
  </si>
  <si>
    <t>MĐ 06</t>
  </si>
  <si>
    <t xml:space="preserve">MH 20 </t>
  </si>
  <si>
    <t>Kế toán doanh nghiệp 2</t>
  </si>
  <si>
    <t>15/75</t>
  </si>
  <si>
    <t>Thanh toán điện tử</t>
  </si>
  <si>
    <t>Hạch toán định mức</t>
  </si>
  <si>
    <t>MH14</t>
  </si>
  <si>
    <t>ĐCN CĐ-K16A7 (GT)</t>
  </si>
  <si>
    <t>ĐCN CĐ-K16A8 (GT)</t>
  </si>
  <si>
    <t>ĐTCN CĐ-K16A5 (GT)</t>
  </si>
  <si>
    <t>TĐHCN CĐ-K16A8 (GT)</t>
  </si>
  <si>
    <t>TĐHCN CĐ-K16A9 (GT)</t>
  </si>
  <si>
    <t>TĐHCN CĐ-K16A7 (GT)</t>
  </si>
  <si>
    <t>40/120</t>
  </si>
  <si>
    <t>35/45</t>
  </si>
  <si>
    <t>36/60</t>
  </si>
  <si>
    <t>48/90</t>
  </si>
  <si>
    <t>55/75</t>
  </si>
  <si>
    <t>36/75</t>
  </si>
  <si>
    <t>16/60</t>
  </si>
  <si>
    <t>44/60</t>
  </si>
  <si>
    <t>Từ 05/01/2026 đến 30/03/2026</t>
  </si>
  <si>
    <t>Ghép ĐTCN LT25-K7</t>
  </si>
  <si>
    <t xml:space="preserve">Kỹ thuật cảm biến </t>
  </si>
  <si>
    <t>Mạng máy tính</t>
  </si>
  <si>
    <t>Pháp luật thương mại điện tử</t>
  </si>
  <si>
    <t>45/45 (Còn thi)</t>
  </si>
  <si>
    <t>48/104</t>
  </si>
  <si>
    <t>32/60</t>
  </si>
  <si>
    <t>40/90</t>
  </si>
  <si>
    <t>45/120</t>
  </si>
  <si>
    <t>56/60</t>
  </si>
  <si>
    <t>48/150</t>
  </si>
  <si>
    <t>85/120</t>
  </si>
  <si>
    <t>35/75</t>
  </si>
  <si>
    <t>50/90</t>
  </si>
  <si>
    <t>64/75</t>
  </si>
  <si>
    <t>112/150</t>
  </si>
  <si>
    <t>105/120</t>
  </si>
  <si>
    <t>90/120</t>
  </si>
  <si>
    <t>5/30</t>
  </si>
  <si>
    <t>10/120</t>
  </si>
  <si>
    <t>24/90</t>
  </si>
  <si>
    <t>32/75</t>
  </si>
  <si>
    <t>10/75</t>
  </si>
  <si>
    <t>18/75</t>
  </si>
  <si>
    <t>10/30</t>
  </si>
  <si>
    <t>12/75</t>
  </si>
  <si>
    <t>6/45</t>
  </si>
  <si>
    <t>20/30</t>
  </si>
  <si>
    <t>Count of Thứ 23</t>
  </si>
  <si>
    <t>Count of Thứ 63</t>
  </si>
  <si>
    <t>Count of Thứ 33</t>
  </si>
  <si>
    <t>Count of Thứ 43</t>
  </si>
  <si>
    <t>Count of Thứ 53</t>
  </si>
  <si>
    <t>Điều khiển lập trình PLC nâng cao</t>
  </si>
  <si>
    <t>MĐ 27</t>
  </si>
  <si>
    <t>Truyền động điện</t>
  </si>
  <si>
    <t xml:space="preserve"> Kỹ thuật điện tử</t>
  </si>
  <si>
    <t xml:space="preserve"> Thực hành máy điện</t>
  </si>
  <si>
    <t>Cấu hình và lập trình cho hệ thống tự động hóa</t>
  </si>
  <si>
    <t>MĐ 08</t>
  </si>
  <si>
    <t>72/90</t>
  </si>
  <si>
    <t>Thiết kế mạch bằng máy tính</t>
  </si>
  <si>
    <t>64/90</t>
  </si>
  <si>
    <t xml:space="preserve">Thiết bị và hệ thống điều khiển tự động </t>
  </si>
  <si>
    <t xml:space="preserve"> An toàn lao động</t>
  </si>
  <si>
    <t>KHOA</t>
  </si>
  <si>
    <t xml:space="preserve">GIA CÔNG CHI TIẾT VÀ CỤM CHI TIẾT BẰNG DCCT </t>
  </si>
  <si>
    <t xml:space="preserve">MĐ 13 </t>
  </si>
  <si>
    <t>BD - SC  HỆ THỐNG DI CHUYỂN</t>
  </si>
  <si>
    <t xml:space="preserve">MĐ 26 </t>
  </si>
  <si>
    <t xml:space="preserve"> BD - SC  TRANG BỊ DIÊN Ô TÔ</t>
  </si>
  <si>
    <t>THỰC HÀNH AUTOCAD</t>
  </si>
  <si>
    <t xml:space="preserve">MĐ15 </t>
  </si>
  <si>
    <t>MĐ15</t>
  </si>
  <si>
    <t xml:space="preserve">THỰC HÀNH AUTOCAD </t>
  </si>
  <si>
    <t xml:space="preserve">MĐ 15 </t>
  </si>
  <si>
    <t xml:space="preserve">MĐ 20 </t>
  </si>
  <si>
    <t xml:space="preserve">BD, SC  HT NHIÊN LIỆU Đ/CƠ XĂNG </t>
  </si>
  <si>
    <t xml:space="preserve"> Chế biến bánh và món ăn tráng miệng</t>
  </si>
  <si>
    <t>Xây dựng thực đơn</t>
  </si>
  <si>
    <t>An toàn vệ sinh lao động</t>
  </si>
  <si>
    <t>Tiện nâng cao</t>
  </si>
  <si>
    <t>C/M.Anh</t>
  </si>
  <si>
    <t>Điều khiển khí nén - Thủy lực</t>
  </si>
  <si>
    <t>Hàn  MIG/MAG nâng cao</t>
  </si>
  <si>
    <t>Ghép CGKL K15A1 từ 28/1</t>
  </si>
  <si>
    <t>Ghép CNTT K15A2</t>
  </si>
  <si>
    <t>Ghép CNTT K15A1</t>
  </si>
  <si>
    <t xml:space="preserve">Cấu trúc máy tính </t>
  </si>
  <si>
    <t>MĐ 07</t>
  </si>
  <si>
    <t>Lập trình C++</t>
  </si>
  <si>
    <t>Tài  chính DN</t>
  </si>
  <si>
    <t>MH15</t>
  </si>
  <si>
    <t xml:space="preserve">Ghép
CĐTK15A3 </t>
  </si>
  <si>
    <t xml:space="preserve">Ghép
CĐTK15A2 </t>
  </si>
  <si>
    <t xml:space="preserve">Ghép
KTDNK16A2 </t>
  </si>
  <si>
    <t xml:space="preserve">Ghép
KTDNK16A1 </t>
  </si>
  <si>
    <t>được 21h thì ghép</t>
  </si>
  <si>
    <t>Học trải nghiệm tại DN
Học bổ sung, trả nợ môn</t>
  </si>
  <si>
    <t>Cơ sở dữ liệu</t>
  </si>
  <si>
    <t>C/Ngọc</t>
  </si>
  <si>
    <t>Ghép CNTT K16A2</t>
  </si>
  <si>
    <t>Ghép CNTT K16A1</t>
  </si>
  <si>
    <t>Ghép CGKL K15A2</t>
  </si>
  <si>
    <t>Bảo vệ môi trường và sử dụng hiệu quả năng lượng và tài nguyên</t>
  </si>
  <si>
    <t>Ghép KTDNK15A2 Từ 20/1/26</t>
  </si>
  <si>
    <t>Ghép KTDNK15A1 Từ 20/1/26</t>
  </si>
  <si>
    <t>88/120</t>
  </si>
  <si>
    <t>24/60</t>
  </si>
  <si>
    <t>64/112</t>
  </si>
  <si>
    <t>80/104</t>
  </si>
  <si>
    <t>28/60</t>
  </si>
  <si>
    <t>96/192 (T/Ba đã dạy xong 128h)</t>
  </si>
  <si>
    <t xml:space="preserve"> 60/75</t>
  </si>
  <si>
    <t>88/104</t>
  </si>
  <si>
    <t>40/150</t>
  </si>
  <si>
    <t>40/45</t>
  </si>
  <si>
    <t>48/120</t>
  </si>
  <si>
    <t>42/60</t>
  </si>
  <si>
    <t>108/120</t>
  </si>
  <si>
    <t>88/240</t>
  </si>
  <si>
    <t>216/240</t>
  </si>
  <si>
    <t>18/36</t>
  </si>
  <si>
    <t>55/120</t>
  </si>
  <si>
    <t>12/36</t>
  </si>
  <si>
    <t>55/75 (Cô H.Vân dạy 40h đầu)</t>
  </si>
  <si>
    <t>65/75 (Cô H.Vân dạy 35h đầu)</t>
  </si>
  <si>
    <t>72/120</t>
  </si>
  <si>
    <t xml:space="preserve"> 70/120</t>
  </si>
  <si>
    <t>20/60</t>
  </si>
  <si>
    <t>39/60</t>
  </si>
  <si>
    <t>88/180</t>
  </si>
  <si>
    <t>80/180</t>
  </si>
  <si>
    <t>25/75</t>
  </si>
  <si>
    <t>36/150</t>
  </si>
  <si>
    <t>64/150</t>
  </si>
  <si>
    <t>60/90</t>
  </si>
  <si>
    <t>56/160</t>
  </si>
  <si>
    <t>48/160</t>
  </si>
  <si>
    <t>16/75</t>
  </si>
  <si>
    <t>168/320</t>
  </si>
  <si>
    <t>120/320</t>
  </si>
  <si>
    <t>30/30(Còn thi)</t>
  </si>
  <si>
    <t>96/120</t>
  </si>
  <si>
    <t>16/120</t>
  </si>
  <si>
    <t>120/120(Còn thi)</t>
  </si>
  <si>
    <t>104/120</t>
  </si>
  <si>
    <t>115/120</t>
  </si>
  <si>
    <t>86/90 (Còn thi)</t>
  </si>
  <si>
    <t>30/120</t>
  </si>
  <si>
    <t>36/120</t>
  </si>
  <si>
    <t>60/60(Còn thi)</t>
  </si>
  <si>
    <t>28/120</t>
  </si>
  <si>
    <t>24/95</t>
  </si>
  <si>
    <t>64/95</t>
  </si>
  <si>
    <t>96/195</t>
  </si>
  <si>
    <t>33/60</t>
  </si>
  <si>
    <t>30/30(CÒn thi)</t>
  </si>
  <si>
    <t>Số: 13/TKB-CĐCN</t>
  </si>
  <si>
    <t>THỜI KHÓA BIỂU NĂM HỌC 2025 - 2026
(Từ ngày 23/02/2026 - 08/03/2026)</t>
  </si>
  <si>
    <t>Tuần 28</t>
  </si>
  <si>
    <t>Tuần 29</t>
  </si>
  <si>
    <t>Thực hành máy điện</t>
  </si>
  <si>
    <t xml:space="preserve"> Kỹ thuật cảm biến</t>
  </si>
  <si>
    <t xml:space="preserve"> Cung cấp điện</t>
  </si>
  <si>
    <t>Thiết bị lạnh</t>
  </si>
  <si>
    <t xml:space="preserve"> Trang bị điện</t>
  </si>
  <si>
    <t>Kỹ thuật xung - số</t>
  </si>
  <si>
    <t>Thiết kế lắp đặt hệ thống smart home</t>
  </si>
  <si>
    <t xml:space="preserve"> Kỹ thuật xung - số</t>
  </si>
  <si>
    <t xml:space="preserve">MĐ 09 </t>
  </si>
  <si>
    <t xml:space="preserve"> Kỹ thuật điện</t>
  </si>
  <si>
    <t>Thiết bị iot 4.0 trong hệ thống tự động hóa công nghiệp</t>
  </si>
  <si>
    <t>Robot công nghiệp</t>
  </si>
  <si>
    <t>MĐ 25</t>
  </si>
  <si>
    <t xml:space="preserve"> Điện tử công suất</t>
  </si>
  <si>
    <t>BT&amp;SC HT TRUYỀN LỰC</t>
  </si>
  <si>
    <t xml:space="preserve">MĐ22 </t>
  </si>
  <si>
    <t>BT, SC HỆ HỐNG PHÂN PHỐI KHÍ</t>
  </si>
  <si>
    <t xml:space="preserve">MĐ 17 </t>
  </si>
  <si>
    <t>Bảo dưỡng và sửa chữa hệ thống truyền lực</t>
  </si>
  <si>
    <t>64/120</t>
  </si>
  <si>
    <t>MĐ 16 (Hiệu) = 32/120</t>
  </si>
  <si>
    <t xml:space="preserve">BẢO DƯỠNG VÀ SỬA CHỮA  HỆ THỐNG LÁI </t>
  </si>
  <si>
    <t xml:space="preserve">MD 27 </t>
  </si>
  <si>
    <t xml:space="preserve"> BD-SC HỆ THỐNG PHANH</t>
  </si>
  <si>
    <t>MĐ28</t>
  </si>
  <si>
    <t>BẢO DƯỠNG VÀ SỬA CHỮA  HỆ THỐNG LÁI</t>
  </si>
  <si>
    <t xml:space="preserve">MĐ 27 </t>
  </si>
  <si>
    <t>MĐ16</t>
  </si>
  <si>
    <t>GIA CÔNG CHI TIẾT -CỤM CHI TIẾT BẰNG DCCT</t>
  </si>
  <si>
    <t xml:space="preserve"> BD-SC HT  BÔI TRƠN VÀ HT LÀM MÁT</t>
  </si>
  <si>
    <t xml:space="preserve">MĐ 21 </t>
  </si>
  <si>
    <t xml:space="preserve"> BD, SC  HT NHIÊN LIỆU Đ/CƠ XĂNG </t>
  </si>
  <si>
    <t>KỸ THUẬT CHUNG VỀ Ô TÔ VÀ CN SỬA CHỮA</t>
  </si>
  <si>
    <t xml:space="preserve">MH 18 </t>
  </si>
  <si>
    <t xml:space="preserve"> THỰC HÀNH AUTOCAD </t>
  </si>
  <si>
    <t>CÔNG NGHỆ KHÍ NÉN-T/ LỰC UD</t>
  </si>
  <si>
    <t xml:space="preserve">MH13 </t>
  </si>
  <si>
    <t>Tiện côn</t>
  </si>
  <si>
    <t>Lập trình Windowns</t>
  </si>
  <si>
    <t xml:space="preserve"> Lập trình Windowns</t>
  </si>
  <si>
    <t>Điều khiển lập trình cỡ nhỏ</t>
  </si>
  <si>
    <t>T/Lâm</t>
  </si>
  <si>
    <t xml:space="preserve">T/Thành </t>
  </si>
  <si>
    <t xml:space="preserve">Thiết bị và hệ thống tự động </t>
  </si>
  <si>
    <t>DN</t>
  </si>
  <si>
    <t>Học tại CT TNHH Goertek vina</t>
  </si>
  <si>
    <t xml:space="preserve"> Kế toán máy</t>
  </si>
  <si>
    <t>Kế toán TMDV</t>
  </si>
  <si>
    <t>Bảo vệ môi trường, SD HQNL&amp; TN</t>
  </si>
  <si>
    <t>Nghiệp vụ hải quan</t>
  </si>
  <si>
    <t>Ứng dụng TATM</t>
  </si>
  <si>
    <t>MH 17</t>
  </si>
  <si>
    <t xml:space="preserve">MĐ 16  </t>
  </si>
  <si>
    <t>C/Hiền - Máy điện</t>
  </si>
  <si>
    <t>C/Quyên -  Điều khiển lập trình cỡ nhỏ</t>
  </si>
  <si>
    <t>T/D.Hưng - Kỹ thuật cảm biến</t>
  </si>
  <si>
    <t>Học tiếng Trung Quốc</t>
  </si>
  <si>
    <t>C/Thương - Kỹ thuật điện tử</t>
  </si>
  <si>
    <t>Lắp đặt đặt và bảo dưỡng hệ thống cơ điện tử</t>
  </si>
  <si>
    <t>C/Nga - Trang bị điện</t>
  </si>
  <si>
    <t>C/Vân - Máy điện</t>
  </si>
  <si>
    <t>T/D.Hưng - Thiết kế mạch điện tử</t>
  </si>
  <si>
    <t>T/H.Bắc - Kỹ thuật điện tử</t>
  </si>
  <si>
    <t>T/Hạnh - Truyền động điện</t>
  </si>
  <si>
    <t>T/Trung -Vi điều khiển</t>
  </si>
  <si>
    <t xml:space="preserve"> Cắt gọt kim loại CNC 2: Chế tạo hoàn thiện các chi tiết và cụm chi tiết trên máy tiện CNC (2 trục)</t>
  </si>
  <si>
    <t xml:space="preserve">MD07 </t>
  </si>
  <si>
    <t>Kỹ thuật Hàn</t>
  </si>
  <si>
    <t>Phay nâng cao</t>
  </si>
  <si>
    <t>CAD/CAM/CNC</t>
  </si>
  <si>
    <t>Tiện ren</t>
  </si>
  <si>
    <t>Lớp TĐHCN CĐ-K15A2 Biên chế lại</t>
  </si>
  <si>
    <t>T/Huấn - Thiết bị và hệ thống điều khiển tự động</t>
  </si>
  <si>
    <t>Điều khiển lập trình PLC nâng cao - C/Thu 87</t>
  </si>
  <si>
    <t xml:space="preserve"> Điện tử công suất </t>
  </si>
  <si>
    <t>T/Toàn</t>
  </si>
  <si>
    <t>Kỹ thuật Điện tử</t>
  </si>
  <si>
    <t>Ghép CNOT K16A2</t>
  </si>
  <si>
    <t>Ghép CNOT K16A1</t>
  </si>
  <si>
    <t>Thiết kế đa phương tiện</t>
  </si>
  <si>
    <t>Cấu trúc dữ liệu và giải thuật</t>
  </si>
  <si>
    <t>TT CAD/CAM/CNC - S</t>
  </si>
  <si>
    <t>TT CAD/CAM/CNC - C</t>
  </si>
  <si>
    <t>2
Từ 13h</t>
  </si>
  <si>
    <t>2
Từ 15h</t>
  </si>
  <si>
    <t>10/45</t>
  </si>
  <si>
    <t>0/30</t>
  </si>
  <si>
    <t>35/60</t>
  </si>
  <si>
    <t>Kế toán doanh nghiệp 1</t>
  </si>
  <si>
    <t xml:space="preserve"> Điều khiển lập trình PLC</t>
  </si>
  <si>
    <t>2
Từ 13h30</t>
  </si>
  <si>
    <t>Tuần 30</t>
  </si>
  <si>
    <t>16/104</t>
  </si>
  <si>
    <t>Tin học (Học trực tuyến trên hệ thống LCMS)</t>
  </si>
  <si>
    <t>Trực tuyến LCMS</t>
  </si>
  <si>
    <t>Tuần 26-27
(Từ 09/02/2026
đến ngày 22/02/2026)</t>
  </si>
  <si>
    <t>NGHỈ TẾT
 NGUYÊN ĐÁN</t>
  </si>
  <si>
    <t>BÍNH NGỌ 2026</t>
  </si>
  <si>
    <t>Bắc Ninh, ngày 04 tháng 02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</si>
</sst>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/m"/>
  </numFmts>
  <fonts count="4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8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sz val="28"/>
      <name val="Times New Roman"/>
      <family val="1"/>
    </font>
    <font>
      <sz val="28"/>
      <color theme="1"/>
      <name val="Times New Roman"/>
      <family val="1"/>
    </font>
    <font>
      <b/>
      <sz val="28"/>
      <color theme="0"/>
      <name val="Times New Roman"/>
      <family val="1"/>
    </font>
    <font>
      <b/>
      <sz val="28"/>
      <color rgb="FF0218BE"/>
      <name val="Times New Roman"/>
      <family val="1"/>
    </font>
    <font>
      <b/>
      <sz val="28"/>
      <color rgb="FF0000FF"/>
      <name val="Times New Roman"/>
      <family val="1"/>
    </font>
    <font>
      <b/>
      <sz val="28"/>
      <color rgb="FFC00000"/>
      <name val="Times New Roman"/>
      <family val="1"/>
    </font>
    <font>
      <b/>
      <sz val="28"/>
      <color rgb="FFFF0000"/>
      <name val="Times New Roman"/>
      <family val="1"/>
    </font>
    <font>
      <b/>
      <sz val="28"/>
      <name val="Times New Roman"/>
      <family val="1"/>
    </font>
    <font>
      <b/>
      <sz val="28"/>
      <color rgb="FF663300"/>
      <name val="Times New Roman"/>
      <family val="1"/>
    </font>
    <font>
      <b/>
      <i/>
      <sz val="28"/>
      <color theme="0"/>
      <name val="Times New Roman"/>
      <family val="1"/>
    </font>
    <font>
      <b/>
      <sz val="11"/>
      <color theme="1"/>
      <name val="Calibri"/>
      <charset val="134"/>
      <scheme val="minor"/>
    </font>
    <font>
      <b/>
      <sz val="22"/>
      <color rgb="FFC00000"/>
      <name val="Times New Roman"/>
      <family val="1"/>
    </font>
    <font>
      <i/>
      <sz val="36"/>
      <color theme="1"/>
      <name val="Times New Roman"/>
      <family val="1"/>
    </font>
    <font>
      <b/>
      <sz val="36"/>
      <color theme="1"/>
      <name val="Times New Roman"/>
      <family val="1"/>
    </font>
    <font>
      <sz val="36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sz val="36"/>
      <name val="Times New Roman"/>
      <family val="1"/>
    </font>
    <font>
      <b/>
      <sz val="22"/>
      <color theme="1"/>
      <name val="Times New Roman"/>
      <family val="1"/>
    </font>
    <font>
      <b/>
      <sz val="36"/>
      <color theme="0"/>
      <name val="Times New Roman"/>
      <family val="1"/>
    </font>
    <font>
      <sz val="36"/>
      <color theme="1"/>
      <name val="Times New Roman"/>
      <family val="1"/>
    </font>
    <font>
      <b/>
      <sz val="38"/>
      <name val="Times New Roman"/>
      <family val="1"/>
    </font>
    <font>
      <sz val="38"/>
      <color theme="0"/>
      <name val="Calibri"/>
      <family val="2"/>
      <scheme val="minor"/>
    </font>
    <font>
      <sz val="38"/>
      <color theme="1"/>
      <name val="Calibri"/>
      <family val="2"/>
      <scheme val="minor"/>
    </font>
    <font>
      <sz val="38"/>
      <name val="Times New Roman"/>
      <family val="1"/>
    </font>
    <font>
      <b/>
      <i/>
      <sz val="38"/>
      <name val="Calibri Light"/>
      <family val="2"/>
      <scheme val="major"/>
    </font>
    <font>
      <sz val="38"/>
      <name val="Calibri"/>
      <family val="2"/>
      <scheme val="minor"/>
    </font>
    <font>
      <b/>
      <sz val="3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862514114810632"/>
        <bgColor indexed="64"/>
      </patternFill>
    </fill>
    <fill>
      <patternFill patternType="solid">
        <fgColor theme="0" tint="-0.148960844752342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3" fillId="0" borderId="0"/>
    <xf numFmtId="0" fontId="2" fillId="0" borderId="0"/>
  </cellStyleXfs>
  <cellXfs count="242">
    <xf numFmtId="0" fontId="0" fillId="0" borderId="0" xfId="0"/>
    <xf numFmtId="0" fontId="4" fillId="0" borderId="0" xfId="6" applyFont="1"/>
    <xf numFmtId="0" fontId="4" fillId="0" borderId="1" xfId="6" applyFont="1" applyBorder="1"/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0" fontId="7" fillId="0" borderId="0" xfId="0" applyFont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pivotButton="1" applyBorder="1"/>
    <xf numFmtId="0" fontId="0" fillId="11" borderId="4" xfId="0" applyFill="1" applyBorder="1" applyAlignment="1">
      <alignment wrapText="1"/>
    </xf>
    <xf numFmtId="0" fontId="0" fillId="11" borderId="5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0" fillId="7" borderId="10" xfId="0" applyFill="1" applyBorder="1" applyAlignment="1">
      <alignment wrapText="1"/>
    </xf>
    <xf numFmtId="0" fontId="6" fillId="12" borderId="1" xfId="0" applyFont="1" applyFill="1" applyBorder="1"/>
    <xf numFmtId="0" fontId="6" fillId="7" borderId="1" xfId="0" applyFont="1" applyFill="1" applyBorder="1"/>
    <xf numFmtId="0" fontId="0" fillId="0" borderId="0" xfId="0" applyAlignment="1">
      <alignment vertical="center"/>
    </xf>
    <xf numFmtId="0" fontId="12" fillId="0" borderId="0" xfId="6" applyFont="1"/>
    <xf numFmtId="0" fontId="15" fillId="0" borderId="0" xfId="5" applyFont="1" applyAlignment="1">
      <alignment horizontal="center" vertical="center" wrapText="1"/>
    </xf>
    <xf numFmtId="0" fontId="14" fillId="0" borderId="0" xfId="2" applyFont="1" applyAlignment="1" applyProtection="1">
      <alignment horizontal="center" vertical="center" wrapText="1"/>
      <protection locked="0"/>
    </xf>
    <xf numFmtId="0" fontId="16" fillId="0" borderId="0" xfId="5" applyFont="1" applyAlignment="1">
      <alignment horizontal="center" vertical="center" wrapText="1"/>
    </xf>
    <xf numFmtId="0" fontId="17" fillId="0" borderId="0" xfId="5" applyFont="1"/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8" borderId="1" xfId="0" applyFont="1" applyFill="1" applyBorder="1"/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18" fillId="0" borderId="0" xfId="0" applyFont="1"/>
    <xf numFmtId="0" fontId="18" fillId="2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2" applyFont="1"/>
    <xf numFmtId="49" fontId="14" fillId="0" borderId="0" xfId="2" applyNumberFormat="1" applyFont="1"/>
    <xf numFmtId="0" fontId="14" fillId="4" borderId="6" xfId="2" applyFont="1" applyFill="1" applyBorder="1" applyAlignment="1" applyProtection="1">
      <alignment vertical="center"/>
      <protection locked="0"/>
    </xf>
    <xf numFmtId="0" fontId="14" fillId="2" borderId="6" xfId="2" applyFont="1" applyFill="1" applyBorder="1" applyAlignment="1" applyProtection="1">
      <alignment vertical="center" wrapText="1"/>
      <protection locked="0"/>
    </xf>
    <xf numFmtId="0" fontId="14" fillId="2" borderId="6" xfId="2" applyFont="1" applyFill="1" applyBorder="1" applyAlignment="1" applyProtection="1">
      <alignment vertical="center"/>
      <protection locked="0"/>
    </xf>
    <xf numFmtId="0" fontId="14" fillId="2" borderId="6" xfId="2" applyFont="1" applyFill="1" applyBorder="1" applyAlignment="1" applyProtection="1">
      <alignment horizontal="center" wrapText="1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14" fillId="10" borderId="1" xfId="2" applyFont="1" applyFill="1" applyBorder="1" applyAlignment="1" applyProtection="1">
      <alignment vertical="center"/>
      <protection locked="0"/>
    </xf>
    <xf numFmtId="0" fontId="14" fillId="4" borderId="1" xfId="2" applyFont="1" applyFill="1" applyBorder="1" applyAlignment="1" applyProtection="1">
      <alignment vertical="center" wrapText="1"/>
      <protection locked="0"/>
    </xf>
    <xf numFmtId="49" fontId="14" fillId="8" borderId="0" xfId="2" applyNumberFormat="1" applyFont="1" applyFill="1" applyAlignment="1">
      <alignment horizontal="center" vertical="center" wrapText="1"/>
    </xf>
    <xf numFmtId="0" fontId="14" fillId="4" borderId="2" xfId="2" applyFont="1" applyFill="1" applyBorder="1" applyAlignment="1" applyProtection="1">
      <alignment horizontal="center" vertical="center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/>
      <protection locked="0"/>
    </xf>
    <xf numFmtId="164" fontId="14" fillId="5" borderId="1" xfId="2" applyNumberFormat="1" applyFont="1" applyFill="1" applyBorder="1" applyAlignment="1" applyProtection="1">
      <alignment horizontal="center" vertical="center"/>
      <protection hidden="1"/>
    </xf>
    <xf numFmtId="164" fontId="14" fillId="4" borderId="1" xfId="2" applyNumberFormat="1" applyFont="1" applyFill="1" applyBorder="1" applyAlignment="1" applyProtection="1">
      <alignment horizontal="center" vertical="center"/>
      <protection hidden="1"/>
    </xf>
    <xf numFmtId="164" fontId="14" fillId="10" borderId="1" xfId="2" applyNumberFormat="1" applyFont="1" applyFill="1" applyBorder="1" applyAlignment="1" applyProtection="1">
      <alignment horizontal="center" vertical="center"/>
      <protection hidden="1"/>
    </xf>
    <xf numFmtId="0" fontId="14" fillId="4" borderId="2" xfId="2" applyFont="1" applyFill="1" applyBorder="1" applyAlignment="1" applyProtection="1">
      <alignment horizontal="center" vertical="center" wrapText="1"/>
      <protection locked="0"/>
    </xf>
    <xf numFmtId="0" fontId="14" fillId="4" borderId="9" xfId="2" applyFont="1" applyFill="1" applyBorder="1" applyAlignment="1" applyProtection="1">
      <alignment vertical="center"/>
      <protection locked="0"/>
    </xf>
    <xf numFmtId="0" fontId="18" fillId="2" borderId="0" xfId="0" applyFont="1" applyFill="1"/>
    <xf numFmtId="0" fontId="14" fillId="2" borderId="9" xfId="2" applyFont="1" applyFill="1" applyBorder="1" applyAlignment="1" applyProtection="1">
      <alignment horizontal="center" vertical="center" wrapText="1"/>
      <protection locked="0"/>
    </xf>
    <xf numFmtId="0" fontId="20" fillId="2" borderId="9" xfId="2" applyFont="1" applyFill="1" applyBorder="1" applyAlignment="1" applyProtection="1">
      <alignment vertical="center" wrapText="1"/>
      <protection locked="0"/>
    </xf>
    <xf numFmtId="165" fontId="14" fillId="5" borderId="1" xfId="2" applyNumberFormat="1" applyFont="1" applyFill="1" applyBorder="1" applyAlignment="1" applyProtection="1">
      <alignment horizontal="center" vertical="center"/>
      <protection hidden="1"/>
    </xf>
    <xf numFmtId="165" fontId="14" fillId="10" borderId="1" xfId="2" applyNumberFormat="1" applyFont="1" applyFill="1" applyBorder="1" applyAlignment="1" applyProtection="1">
      <alignment horizontal="center" vertical="center"/>
      <protection hidden="1"/>
    </xf>
    <xf numFmtId="0" fontId="14" fillId="4" borderId="9" xfId="2" applyFont="1" applyFill="1" applyBorder="1" applyAlignment="1" applyProtection="1">
      <alignment vertical="center" wrapText="1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hidden="1"/>
    </xf>
    <xf numFmtId="0" fontId="14" fillId="2" borderId="1" xfId="2" applyFont="1" applyFill="1" applyBorder="1" applyAlignment="1" applyProtection="1">
      <alignment vertical="center" wrapText="1"/>
      <protection locked="0"/>
    </xf>
    <xf numFmtId="0" fontId="14" fillId="0" borderId="1" xfId="2" applyFont="1" applyBorder="1" applyAlignment="1" applyProtection="1">
      <alignment horizontal="center" vertical="center" wrapText="1"/>
      <protection locked="0"/>
    </xf>
    <xf numFmtId="0" fontId="14" fillId="10" borderId="1" xfId="2" applyFont="1" applyFill="1" applyBorder="1" applyAlignment="1" applyProtection="1">
      <alignment horizontal="center" vertical="center" wrapText="1"/>
      <protection locked="0"/>
    </xf>
    <xf numFmtId="49" fontId="14" fillId="0" borderId="0" xfId="2" applyNumberFormat="1" applyFont="1" applyAlignment="1">
      <alignment horizontal="left"/>
    </xf>
    <xf numFmtId="49" fontId="22" fillId="0" borderId="0" xfId="2" applyNumberFormat="1" applyFont="1" applyAlignment="1">
      <alignment horizontal="left"/>
    </xf>
    <xf numFmtId="49" fontId="22" fillId="0" borderId="0" xfId="2" applyNumberFormat="1" applyFont="1" applyAlignment="1" applyProtection="1">
      <alignment horizontal="left" vertical="center" wrapText="1"/>
      <protection locked="0"/>
    </xf>
    <xf numFmtId="49" fontId="14" fillId="0" borderId="0" xfId="2" applyNumberFormat="1" applyFont="1" applyAlignment="1" applyProtection="1">
      <alignment horizontal="left" vertical="center" wrapText="1"/>
      <protection locked="0"/>
    </xf>
    <xf numFmtId="49" fontId="22" fillId="0" borderId="0" xfId="2" applyNumberFormat="1" applyFont="1" applyAlignment="1" applyProtection="1">
      <alignment vertical="center" wrapText="1"/>
      <protection locked="0"/>
    </xf>
    <xf numFmtId="0" fontId="23" fillId="0" borderId="1" xfId="2" applyFont="1" applyBorder="1" applyAlignment="1" applyProtection="1">
      <alignment horizontal="center" vertical="center" wrapText="1"/>
      <protection locked="0"/>
    </xf>
    <xf numFmtId="49" fontId="14" fillId="0" borderId="0" xfId="2" applyNumberFormat="1" applyFont="1" applyAlignment="1" applyProtection="1">
      <alignment horizontal="center" vertical="center" wrapText="1"/>
      <protection locked="0"/>
    </xf>
    <xf numFmtId="0" fontId="24" fillId="2" borderId="1" xfId="2" applyFont="1" applyFill="1" applyBorder="1" applyAlignment="1" applyProtection="1">
      <alignment horizontal="center" vertical="center" wrapText="1"/>
      <protection locked="0"/>
    </xf>
    <xf numFmtId="17" fontId="22" fillId="0" borderId="0" xfId="2" quotePrefix="1" applyNumberFormat="1" applyFont="1" applyAlignment="1" applyProtection="1">
      <alignment horizontal="left" vertical="center" wrapText="1"/>
      <protection locked="0"/>
    </xf>
    <xf numFmtId="0" fontId="22" fillId="0" borderId="0" xfId="2" applyFont="1" applyAlignment="1" applyProtection="1">
      <alignment horizontal="left" vertical="center" wrapText="1"/>
      <protection locked="0"/>
    </xf>
    <xf numFmtId="0" fontId="22" fillId="2" borderId="1" xfId="2" applyFont="1" applyFill="1" applyBorder="1" applyAlignment="1" applyProtection="1">
      <alignment horizontal="center" vertical="center" wrapText="1"/>
      <protection locked="0"/>
    </xf>
    <xf numFmtId="0" fontId="14" fillId="9" borderId="1" xfId="2" applyFont="1" applyFill="1" applyBorder="1" applyAlignment="1" applyProtection="1">
      <alignment horizontal="center" vertical="center" wrapText="1"/>
      <protection locked="0"/>
    </xf>
    <xf numFmtId="0" fontId="14" fillId="2" borderId="1" xfId="5" applyFont="1" applyFill="1" applyBorder="1" applyAlignment="1" applyProtection="1">
      <alignment vertical="center" wrapText="1"/>
      <protection locked="0"/>
    </xf>
    <xf numFmtId="0" fontId="14" fillId="0" borderId="1" xfId="2" applyFont="1" applyBorder="1" applyAlignment="1">
      <alignment horizontal="center" vertical="center" wrapText="1"/>
    </xf>
    <xf numFmtId="49" fontId="22" fillId="0" borderId="0" xfId="2" applyNumberFormat="1" applyFont="1"/>
    <xf numFmtId="0" fontId="14" fillId="2" borderId="1" xfId="2" applyFont="1" applyFill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horizontal="center" vertical="center" wrapText="1"/>
      <protection locked="0"/>
    </xf>
    <xf numFmtId="0" fontId="14" fillId="2" borderId="1" xfId="2" applyFont="1" applyFill="1" applyBorder="1" applyAlignment="1" applyProtection="1">
      <alignment horizontal="left" vertical="center" wrapText="1"/>
      <protection locked="0"/>
    </xf>
    <xf numFmtId="0" fontId="14" fillId="0" borderId="1" xfId="5" applyFont="1" applyBorder="1" applyAlignment="1" applyProtection="1">
      <alignment horizontal="center" vertical="center" wrapText="1"/>
      <protection locked="0"/>
    </xf>
    <xf numFmtId="49" fontId="22" fillId="0" borderId="0" xfId="0" applyNumberFormat="1" applyFont="1"/>
    <xf numFmtId="49" fontId="22" fillId="0" borderId="0" xfId="17" applyNumberFormat="1" applyFont="1"/>
    <xf numFmtId="0" fontId="18" fillId="0" borderId="1" xfId="0" applyFont="1" applyBorder="1"/>
    <xf numFmtId="49" fontId="14" fillId="0" borderId="0" xfId="2" applyNumberFormat="1" applyFont="1" applyAlignment="1">
      <alignment horizontal="center" vertical="center" wrapText="1"/>
    </xf>
    <xf numFmtId="3" fontId="14" fillId="0" borderId="1" xfId="2" applyNumberFormat="1" applyFont="1" applyBorder="1" applyAlignment="1" applyProtection="1">
      <alignment horizontal="center" vertical="center" wrapText="1"/>
      <protection locked="0"/>
    </xf>
    <xf numFmtId="0" fontId="21" fillId="2" borderId="1" xfId="2" applyFont="1" applyFill="1" applyBorder="1" applyAlignment="1" applyProtection="1">
      <alignment horizontal="center" vertical="center" wrapText="1"/>
      <protection locked="0"/>
    </xf>
    <xf numFmtId="49" fontId="22" fillId="0" borderId="0" xfId="0" applyNumberFormat="1" applyFont="1" applyAlignment="1">
      <alignment horizontal="left"/>
    </xf>
    <xf numFmtId="0" fontId="24" fillId="2" borderId="1" xfId="2" applyFont="1" applyFill="1" applyBorder="1" applyAlignment="1" applyProtection="1">
      <alignment vertical="center" wrapText="1"/>
      <protection locked="0"/>
    </xf>
    <xf numFmtId="0" fontId="24" fillId="10" borderId="1" xfId="2" applyFont="1" applyFill="1" applyBorder="1" applyAlignment="1" applyProtection="1">
      <alignment horizontal="center" vertical="center" wrapText="1"/>
      <protection locked="0"/>
    </xf>
    <xf numFmtId="49" fontId="14" fillId="0" borderId="0" xfId="2" applyNumberFormat="1" applyFont="1" applyAlignment="1">
      <alignment horizontal="center"/>
    </xf>
    <xf numFmtId="0" fontId="24" fillId="0" borderId="1" xfId="2" applyFont="1" applyBorder="1" applyAlignment="1" applyProtection="1">
      <alignment horizontal="center" vertical="center" wrapText="1"/>
      <protection locked="0"/>
    </xf>
    <xf numFmtId="0" fontId="22" fillId="0" borderId="0" xfId="2" applyFont="1" applyAlignment="1" applyProtection="1">
      <alignment horizontal="center" vertical="center" wrapText="1"/>
      <protection locked="0"/>
    </xf>
    <xf numFmtId="0" fontId="20" fillId="2" borderId="1" xfId="2" applyFont="1" applyFill="1" applyBorder="1" applyAlignment="1" applyProtection="1">
      <alignment horizontal="center" vertical="center" wrapText="1"/>
      <protection hidden="1"/>
    </xf>
    <xf numFmtId="0" fontId="14" fillId="8" borderId="1" xfId="2" applyFont="1" applyFill="1" applyBorder="1" applyAlignment="1" applyProtection="1">
      <alignment horizontal="center" vertical="center" wrapText="1"/>
      <protection locked="0"/>
    </xf>
    <xf numFmtId="49" fontId="22" fillId="2" borderId="0" xfId="2" applyNumberFormat="1" applyFont="1" applyFill="1"/>
    <xf numFmtId="0" fontId="24" fillId="0" borderId="1" xfId="2" applyFont="1" applyBorder="1" applyAlignment="1" applyProtection="1">
      <alignment vertical="center" wrapText="1"/>
      <protection locked="0"/>
    </xf>
    <xf numFmtId="0" fontId="14" fillId="0" borderId="1" xfId="2" applyFont="1" applyBorder="1" applyAlignment="1" applyProtection="1">
      <alignment vertical="center" wrapText="1"/>
      <protection locked="0"/>
    </xf>
    <xf numFmtId="0" fontId="24" fillId="2" borderId="1" xfId="2" applyFont="1" applyFill="1" applyBorder="1" applyAlignment="1" applyProtection="1">
      <alignment horizontal="left" vertical="center" wrapText="1"/>
      <protection locked="0"/>
    </xf>
    <xf numFmtId="0" fontId="21" fillId="2" borderId="1" xfId="2" applyFont="1" applyFill="1" applyBorder="1" applyAlignment="1" applyProtection="1">
      <alignment horizontal="center" vertical="center" wrapText="1"/>
      <protection hidden="1"/>
    </xf>
    <xf numFmtId="49" fontId="14" fillId="8" borderId="0" xfId="2" applyNumberFormat="1" applyFont="1" applyFill="1" applyAlignment="1">
      <alignment vertical="center"/>
    </xf>
    <xf numFmtId="49" fontId="14" fillId="0" borderId="0" xfId="2" applyNumberFormat="1" applyFont="1" applyAlignment="1">
      <alignment vertical="center" wrapText="1"/>
    </xf>
    <xf numFmtId="49" fontId="22" fillId="0" borderId="0" xfId="2" applyNumberFormat="1" applyFont="1" applyAlignment="1">
      <alignment vertical="center" wrapText="1"/>
    </xf>
    <xf numFmtId="49" fontId="22" fillId="0" borderId="0" xfId="0" quotePrefix="1" applyNumberFormat="1" applyFont="1"/>
    <xf numFmtId="49" fontId="14" fillId="0" borderId="0" xfId="0" quotePrefix="1" applyNumberFormat="1" applyFont="1"/>
    <xf numFmtId="49" fontId="22" fillId="7" borderId="0" xfId="2" applyNumberFormat="1" applyFont="1" applyFill="1"/>
    <xf numFmtId="1" fontId="22" fillId="0" borderId="1" xfId="2" quotePrefix="1" applyNumberFormat="1" applyFont="1" applyBorder="1" applyAlignment="1" applyProtection="1">
      <alignment horizontal="center" vertical="center" wrapText="1"/>
      <protection locked="0"/>
    </xf>
    <xf numFmtId="0" fontId="14" fillId="7" borderId="1" xfId="2" applyFont="1" applyFill="1" applyBorder="1" applyAlignment="1" applyProtection="1">
      <alignment horizontal="center" vertical="center" wrapText="1"/>
      <protection locked="0"/>
    </xf>
    <xf numFmtId="0" fontId="22" fillId="7" borderId="1" xfId="2" applyFont="1" applyFill="1" applyBorder="1" applyAlignment="1" applyProtection="1">
      <alignment horizontal="center" vertical="center" wrapText="1"/>
      <protection locked="0"/>
    </xf>
    <xf numFmtId="0" fontId="14" fillId="0" borderId="9" xfId="2" applyFont="1" applyBorder="1" applyAlignment="1" applyProtection="1">
      <alignment horizontal="center" vertical="center" wrapText="1"/>
      <protection locked="0"/>
    </xf>
    <xf numFmtId="49" fontId="14" fillId="2" borderId="0" xfId="2" applyNumberFormat="1" applyFont="1" applyFill="1" applyAlignment="1">
      <alignment vertical="center"/>
    </xf>
    <xf numFmtId="49" fontId="22" fillId="2" borderId="0" xfId="2" applyNumberFormat="1" applyFont="1" applyFill="1" applyAlignment="1">
      <alignment vertical="center"/>
    </xf>
    <xf numFmtId="49" fontId="14" fillId="0" borderId="0" xfId="5" applyNumberFormat="1" applyFont="1"/>
    <xf numFmtId="0" fontId="14" fillId="6" borderId="1" xfId="2" applyFont="1" applyFill="1" applyBorder="1" applyAlignment="1" applyProtection="1">
      <alignment horizontal="center" vertical="center" wrapText="1"/>
      <protection locked="0"/>
    </xf>
    <xf numFmtId="0" fontId="14" fillId="10" borderId="1" xfId="5" applyFont="1" applyFill="1" applyBorder="1" applyAlignment="1" applyProtection="1">
      <alignment horizontal="center" vertical="center" wrapText="1"/>
      <protection locked="0"/>
    </xf>
    <xf numFmtId="49" fontId="22" fillId="0" borderId="0" xfId="5" applyNumberFormat="1" applyFont="1"/>
    <xf numFmtId="0" fontId="14" fillId="2" borderId="1" xfId="5" applyFont="1" applyFill="1" applyBorder="1" applyAlignment="1" applyProtection="1">
      <alignment horizontal="center" vertical="center" wrapText="1"/>
      <protection locked="0"/>
    </xf>
    <xf numFmtId="0" fontId="14" fillId="0" borderId="0" xfId="2" applyFont="1"/>
    <xf numFmtId="0" fontId="18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49" fontId="25" fillId="0" borderId="0" xfId="2" applyNumberFormat="1" applyFont="1"/>
    <xf numFmtId="0" fontId="14" fillId="0" borderId="1" xfId="0" applyFont="1" applyBorder="1" applyAlignment="1">
      <alignment horizontal="center" wrapText="1"/>
    </xf>
    <xf numFmtId="0" fontId="18" fillId="0" borderId="0" xfId="5" applyFont="1" applyAlignment="1">
      <alignment horizontal="center" vertical="center"/>
    </xf>
    <xf numFmtId="0" fontId="18" fillId="2" borderId="7" xfId="5" quotePrefix="1" applyFont="1" applyFill="1" applyBorder="1"/>
    <xf numFmtId="0" fontId="14" fillId="0" borderId="0" xfId="5" applyFont="1"/>
    <xf numFmtId="0" fontId="14" fillId="2" borderId="0" xfId="5" applyFont="1" applyFill="1" applyAlignment="1" applyProtection="1">
      <alignment vertical="center" wrapText="1"/>
      <protection locked="0"/>
    </xf>
    <xf numFmtId="0" fontId="14" fillId="2" borderId="0" xfId="5" applyFont="1" applyFill="1" applyAlignment="1" applyProtection="1">
      <alignment horizontal="center" vertical="center" wrapText="1"/>
      <protection locked="0"/>
    </xf>
    <xf numFmtId="0" fontId="14" fillId="0" borderId="0" xfId="5" applyFont="1" applyAlignment="1" applyProtection="1">
      <alignment horizontal="center" vertical="center" wrapText="1"/>
      <protection locked="0"/>
    </xf>
    <xf numFmtId="0" fontId="15" fillId="2" borderId="0" xfId="5" applyFont="1" applyFill="1" applyAlignment="1">
      <alignment horizontal="center" vertical="center"/>
    </xf>
    <xf numFmtId="0" fontId="15" fillId="2" borderId="0" xfId="5" applyFont="1" applyFill="1" applyAlignment="1">
      <alignment wrapText="1"/>
    </xf>
    <xf numFmtId="0" fontId="14" fillId="0" borderId="0" xfId="5" quotePrefix="1" applyFont="1" applyAlignment="1" applyProtection="1">
      <alignment wrapText="1"/>
      <protection hidden="1"/>
    </xf>
    <xf numFmtId="0" fontId="14" fillId="2" borderId="0" xfId="5" applyFont="1" applyFill="1" applyAlignment="1">
      <alignment horizontal="left" vertical="center"/>
    </xf>
    <xf numFmtId="0" fontId="14" fillId="2" borderId="0" xfId="5" applyFont="1" applyFill="1" applyAlignment="1">
      <alignment horizontal="left" vertical="center" wrapText="1"/>
    </xf>
    <xf numFmtId="0" fontId="14" fillId="0" borderId="0" xfId="5" applyFont="1" applyAlignment="1">
      <alignment horizontal="left" vertical="center" wrapText="1"/>
    </xf>
    <xf numFmtId="0" fontId="15" fillId="2" borderId="0" xfId="5" applyFont="1" applyFill="1"/>
    <xf numFmtId="0" fontId="19" fillId="2" borderId="0" xfId="5" applyFont="1" applyFill="1"/>
    <xf numFmtId="0" fontId="19" fillId="2" borderId="0" xfId="5" applyFont="1" applyFill="1" applyAlignment="1">
      <alignment horizontal="left"/>
    </xf>
    <xf numFmtId="0" fontId="19" fillId="2" borderId="0" xfId="5" applyFont="1" applyFill="1" applyAlignment="1">
      <alignment horizontal="left" wrapText="1"/>
    </xf>
    <xf numFmtId="0" fontId="19" fillId="0" borderId="0" xfId="5" applyFont="1" applyAlignment="1">
      <alignment horizontal="left" wrapText="1"/>
    </xf>
    <xf numFmtId="0" fontId="18" fillId="2" borderId="0" xfId="5" applyFont="1" applyFill="1"/>
    <xf numFmtId="0" fontId="16" fillId="2" borderId="0" xfId="5" applyFont="1" applyFill="1" applyAlignment="1">
      <alignment horizontal="center" vertical="center" wrapText="1"/>
    </xf>
    <xf numFmtId="0" fontId="26" fillId="2" borderId="0" xfId="5" applyFont="1" applyFill="1" applyAlignment="1">
      <alignment horizontal="left" vertical="center"/>
    </xf>
    <xf numFmtId="0" fontId="26" fillId="2" borderId="0" xfId="5" applyFont="1" applyFill="1" applyAlignment="1">
      <alignment horizontal="left" vertical="center" wrapText="1"/>
    </xf>
    <xf numFmtId="0" fontId="17" fillId="2" borderId="0" xfId="5" applyFont="1" applyFill="1"/>
    <xf numFmtId="0" fontId="17" fillId="2" borderId="0" xfId="5" applyFont="1" applyFill="1" applyAlignment="1">
      <alignment wrapText="1"/>
    </xf>
    <xf numFmtId="0" fontId="17" fillId="0" borderId="0" xfId="5" applyFont="1" applyAlignment="1">
      <alignment wrapText="1"/>
    </xf>
    <xf numFmtId="0" fontId="18" fillId="10" borderId="0" xfId="0" applyFont="1" applyFill="1"/>
    <xf numFmtId="0" fontId="6" fillId="0" borderId="0" xfId="0" applyFont="1" applyAlignment="1">
      <alignment wrapText="1"/>
    </xf>
    <xf numFmtId="0" fontId="27" fillId="0" borderId="7" xfId="0" applyFont="1" applyBorder="1"/>
    <xf numFmtId="0" fontId="27" fillId="0" borderId="11" xfId="0" applyFont="1" applyBorder="1"/>
    <xf numFmtId="0" fontId="27" fillId="0" borderId="8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7" fillId="0" borderId="4" xfId="0" pivotButton="1" applyFont="1" applyBorder="1" applyAlignment="1">
      <alignment horizontal="center" vertical="center"/>
    </xf>
    <xf numFmtId="0" fontId="27" fillId="0" borderId="13" xfId="0" applyFont="1" applyBorder="1" applyAlignment="1">
      <alignment horizontal="left"/>
    </xf>
    <xf numFmtId="0" fontId="27" fillId="7" borderId="4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vertical="center"/>
    </xf>
    <xf numFmtId="0" fontId="27" fillId="8" borderId="5" xfId="0" applyFont="1" applyFill="1" applyBorder="1" applyAlignment="1">
      <alignment horizontal="center" vertical="center" wrapText="1"/>
    </xf>
    <xf numFmtId="0" fontId="27" fillId="8" borderId="10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vertical="center"/>
    </xf>
    <xf numFmtId="49" fontId="28" fillId="0" borderId="0" xfId="2" applyNumberFormat="1" applyFont="1"/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1" fontId="14" fillId="0" borderId="1" xfId="2" quotePrefix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/>
    </xf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0" borderId="13" xfId="0" applyNumberFormat="1" applyBorder="1"/>
    <xf numFmtId="0" fontId="27" fillId="0" borderId="13" xfId="0" applyNumberFormat="1" applyFont="1" applyBorder="1"/>
    <xf numFmtId="0" fontId="27" fillId="0" borderId="14" xfId="0" applyNumberFormat="1" applyFont="1" applyBorder="1"/>
    <xf numFmtId="0" fontId="27" fillId="0" borderId="15" xfId="0" applyNumberFormat="1" applyFont="1" applyBorder="1"/>
    <xf numFmtId="0" fontId="27" fillId="2" borderId="3" xfId="0" applyNumberFormat="1" applyFont="1" applyFill="1" applyBorder="1"/>
    <xf numFmtId="0" fontId="27" fillId="2" borderId="7" xfId="0" applyNumberFormat="1" applyFont="1" applyFill="1" applyBorder="1"/>
    <xf numFmtId="0" fontId="27" fillId="2" borderId="11" xfId="0" applyNumberFormat="1" applyFont="1" applyFill="1" applyBorder="1"/>
    <xf numFmtId="0" fontId="27" fillId="2" borderId="8" xfId="0" applyNumberFormat="1" applyFont="1" applyFill="1" applyBorder="1"/>
    <xf numFmtId="0" fontId="27" fillId="2" borderId="0" xfId="0" applyNumberFormat="1" applyFont="1" applyFill="1" applyBorder="1"/>
    <xf numFmtId="0" fontId="27" fillId="2" borderId="12" xfId="0" applyNumberFormat="1" applyFont="1" applyFill="1" applyBorder="1"/>
    <xf numFmtId="0" fontId="27" fillId="2" borderId="13" xfId="0" applyNumberFormat="1" applyFont="1" applyFill="1" applyBorder="1"/>
    <xf numFmtId="0" fontId="27" fillId="2" borderId="14" xfId="0" applyNumberFormat="1" applyFont="1" applyFill="1" applyBorder="1"/>
    <xf numFmtId="0" fontId="27" fillId="2" borderId="15" xfId="0" applyNumberFormat="1" applyFont="1" applyFill="1" applyBorder="1"/>
    <xf numFmtId="0" fontId="27" fillId="0" borderId="3" xfId="0" applyNumberFormat="1" applyFont="1" applyBorder="1" applyAlignment="1">
      <alignment horizontal="center"/>
    </xf>
    <xf numFmtId="0" fontId="27" fillId="0" borderId="7" xfId="0" applyNumberFormat="1" applyFont="1" applyBorder="1" applyAlignment="1">
      <alignment horizontal="center"/>
    </xf>
    <xf numFmtId="0" fontId="27" fillId="0" borderId="11" xfId="0" applyNumberFormat="1" applyFont="1" applyBorder="1" applyAlignment="1">
      <alignment horizontal="center"/>
    </xf>
    <xf numFmtId="0" fontId="27" fillId="0" borderId="8" xfId="0" applyNumberFormat="1" applyFont="1" applyBorder="1" applyAlignment="1">
      <alignment horizontal="center"/>
    </xf>
    <xf numFmtId="0" fontId="27" fillId="0" borderId="0" xfId="0" applyNumberFormat="1" applyFont="1" applyBorder="1" applyAlignment="1">
      <alignment horizontal="center"/>
    </xf>
    <xf numFmtId="0" fontId="27" fillId="0" borderId="12" xfId="0" applyNumberFormat="1" applyFont="1" applyBorder="1" applyAlignment="1">
      <alignment horizontal="center"/>
    </xf>
    <xf numFmtId="0" fontId="27" fillId="0" borderId="13" xfId="0" applyNumberFormat="1" applyFont="1" applyBorder="1" applyAlignment="1">
      <alignment horizontal="center"/>
    </xf>
    <xf numFmtId="0" fontId="27" fillId="0" borderId="14" xfId="0" applyNumberFormat="1" applyFont="1" applyBorder="1" applyAlignment="1">
      <alignment horizontal="center"/>
    </xf>
    <xf numFmtId="0" fontId="27" fillId="0" borderId="15" xfId="0" applyNumberFormat="1" applyFont="1" applyBorder="1" applyAlignment="1">
      <alignment horizontal="center"/>
    </xf>
    <xf numFmtId="0" fontId="30" fillId="2" borderId="0" xfId="5" applyFont="1" applyFill="1" applyAlignment="1">
      <alignment horizontal="center" vertical="center"/>
    </xf>
    <xf numFmtId="0" fontId="31" fillId="0" borderId="0" xfId="5" applyFont="1" applyAlignment="1">
      <alignment horizontal="center" vertical="center" wrapText="1"/>
    </xf>
    <xf numFmtId="0" fontId="29" fillId="2" borderId="0" xfId="5" applyFont="1" applyFill="1" applyAlignment="1">
      <alignment horizontal="center"/>
    </xf>
    <xf numFmtId="0" fontId="32" fillId="0" borderId="0" xfId="5" applyFont="1" applyAlignment="1">
      <alignment horizontal="center" vertical="center"/>
    </xf>
    <xf numFmtId="0" fontId="32" fillId="0" borderId="0" xfId="5" applyFont="1" applyAlignment="1">
      <alignment horizontal="center" vertical="center" wrapText="1"/>
    </xf>
    <xf numFmtId="0" fontId="33" fillId="0" borderId="0" xfId="5" applyFont="1"/>
    <xf numFmtId="0" fontId="14" fillId="0" borderId="0" xfId="0" applyFont="1" applyAlignment="1">
      <alignment horizontal="center"/>
    </xf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17" fontId="22" fillId="0" borderId="0" xfId="2" quotePrefix="1" applyNumberFormat="1" applyFont="1" applyBorder="1" applyAlignment="1" applyProtection="1">
      <alignment horizontal="left" vertical="center" wrapText="1"/>
      <protection locked="0"/>
    </xf>
    <xf numFmtId="0" fontId="34" fillId="2" borderId="1" xfId="2" applyFont="1" applyFill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horizontal="center" vertical="center"/>
      <protection locked="0"/>
    </xf>
    <xf numFmtId="0" fontId="14" fillId="0" borderId="5" xfId="2" applyFont="1" applyBorder="1" applyAlignment="1" applyProtection="1">
      <alignment horizontal="center" vertical="center"/>
      <protection locked="0"/>
    </xf>
    <xf numFmtId="0" fontId="14" fillId="0" borderId="10" xfId="2" applyFont="1" applyBorder="1" applyAlignment="1" applyProtection="1">
      <alignment horizontal="center" vertical="center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14" fillId="0" borderId="0" xfId="5" quotePrefix="1" applyFont="1" applyAlignment="1" applyProtection="1">
      <alignment horizontal="left" vertical="center" wrapText="1"/>
      <protection hidden="1"/>
    </xf>
    <xf numFmtId="0" fontId="29" fillId="2" borderId="0" xfId="5" applyFont="1" applyFill="1" applyAlignment="1">
      <alignment horizontal="center"/>
    </xf>
    <xf numFmtId="0" fontId="8" fillId="0" borderId="0" xfId="0" applyFont="1" applyAlignment="1">
      <alignment horizontal="center"/>
    </xf>
    <xf numFmtId="0" fontId="14" fillId="10" borderId="2" xfId="2" applyFont="1" applyFill="1" applyBorder="1" applyAlignment="1" applyProtection="1">
      <alignment horizontal="center" vertical="center" wrapText="1"/>
      <protection locked="0"/>
    </xf>
    <xf numFmtId="0" fontId="14" fillId="10" borderId="9" xfId="2" applyFont="1" applyFill="1" applyBorder="1" applyAlignment="1" applyProtection="1">
      <alignment horizontal="center" vertical="center" wrapText="1"/>
      <protection locked="0"/>
    </xf>
    <xf numFmtId="0" fontId="24" fillId="2" borderId="6" xfId="2" applyFont="1" applyFill="1" applyBorder="1" applyAlignment="1" applyProtection="1">
      <alignment vertical="center" wrapText="1"/>
      <protection locked="0"/>
    </xf>
    <xf numFmtId="0" fontId="24" fillId="2" borderId="2" xfId="2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/>
    <xf numFmtId="0" fontId="17" fillId="2" borderId="7" xfId="5" quotePrefix="1" applyFont="1" applyFill="1" applyBorder="1"/>
    <xf numFmtId="0" fontId="24" fillId="2" borderId="0" xfId="5" applyFont="1" applyFill="1" applyAlignment="1" applyProtection="1">
      <alignment vertical="center" wrapText="1"/>
      <protection locked="0"/>
    </xf>
    <xf numFmtId="0" fontId="24" fillId="2" borderId="0" xfId="5" quotePrefix="1" applyFont="1" applyFill="1" applyProtection="1">
      <protection hidden="1"/>
    </xf>
    <xf numFmtId="0" fontId="24" fillId="2" borderId="0" xfId="5" quotePrefix="1" applyFont="1" applyFill="1" applyAlignment="1">
      <alignment horizontal="left"/>
    </xf>
    <xf numFmtId="0" fontId="17" fillId="2" borderId="0" xfId="5" quotePrefix="1" applyFont="1" applyFill="1"/>
    <xf numFmtId="0" fontId="17" fillId="0" borderId="0" xfId="0" applyFont="1"/>
    <xf numFmtId="0" fontId="35" fillId="3" borderId="3" xfId="2" applyFont="1" applyFill="1" applyBorder="1" applyAlignment="1" applyProtection="1">
      <alignment horizontal="center" vertical="center" wrapText="1"/>
      <protection locked="0"/>
    </xf>
    <xf numFmtId="0" fontId="35" fillId="3" borderId="7" xfId="2" applyFont="1" applyFill="1" applyBorder="1" applyAlignment="1" applyProtection="1">
      <alignment horizontal="center" vertical="center" wrapText="1"/>
      <protection locked="0"/>
    </xf>
    <xf numFmtId="0" fontId="35" fillId="10" borderId="7" xfId="2" applyFont="1" applyFill="1" applyBorder="1" applyAlignment="1" applyProtection="1">
      <alignment horizontal="center" vertical="center" wrapText="1"/>
      <protection locked="0"/>
    </xf>
    <xf numFmtId="0" fontId="35" fillId="3" borderId="11" xfId="2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 applyProtection="1">
      <alignment horizontal="center"/>
      <protection locked="0"/>
    </xf>
    <xf numFmtId="0" fontId="33" fillId="2" borderId="0" xfId="0" applyFont="1" applyFill="1" applyAlignment="1" applyProtection="1">
      <alignment wrapText="1"/>
      <protection locked="0"/>
    </xf>
    <xf numFmtId="0" fontId="36" fillId="2" borderId="0" xfId="0" applyFont="1" applyFill="1" applyAlignment="1" applyProtection="1">
      <alignment wrapText="1"/>
      <protection locked="0"/>
    </xf>
    <xf numFmtId="0" fontId="36" fillId="2" borderId="0" xfId="0" applyFont="1" applyFill="1" applyProtection="1">
      <protection locked="0"/>
    </xf>
    <xf numFmtId="0" fontId="36" fillId="2" borderId="0" xfId="0" applyFont="1" applyFill="1" applyAlignment="1" applyProtection="1">
      <alignment horizontal="center" vertical="center" wrapText="1"/>
      <protection locked="0"/>
    </xf>
    <xf numFmtId="0" fontId="37" fillId="2" borderId="0" xfId="5" applyFont="1" applyFill="1" applyAlignment="1">
      <alignment horizontal="center"/>
    </xf>
    <xf numFmtId="0" fontId="37" fillId="2" borderId="0" xfId="5" applyFont="1" applyFill="1" applyAlignment="1">
      <alignment horizontal="center" vertical="center"/>
    </xf>
    <xf numFmtId="0" fontId="38" fillId="0" borderId="0" xfId="5" applyFont="1" applyAlignment="1">
      <alignment horizontal="center" vertical="center" wrapText="1"/>
    </xf>
    <xf numFmtId="0" fontId="39" fillId="0" borderId="0" xfId="5" applyFont="1" applyAlignment="1">
      <alignment horizontal="center" vertical="center" wrapText="1"/>
    </xf>
    <xf numFmtId="0" fontId="37" fillId="2" borderId="0" xfId="5" applyFont="1" applyFill="1" applyAlignment="1">
      <alignment horizontal="center" vertical="center"/>
    </xf>
    <xf numFmtId="0" fontId="40" fillId="0" borderId="0" xfId="5" applyFont="1"/>
    <xf numFmtId="0" fontId="41" fillId="2" borderId="0" xfId="5" applyFont="1" applyFill="1" applyAlignment="1">
      <alignment horizontal="center" vertical="center"/>
    </xf>
    <xf numFmtId="0" fontId="41" fillId="2" borderId="0" xfId="5" applyFont="1" applyFill="1" applyAlignment="1">
      <alignment horizontal="center"/>
    </xf>
    <xf numFmtId="0" fontId="39" fillId="2" borderId="0" xfId="5" applyFont="1" applyFill="1" applyAlignment="1">
      <alignment horizontal="center" vertical="center" wrapText="1"/>
    </xf>
    <xf numFmtId="0" fontId="42" fillId="2" borderId="0" xfId="5" applyFont="1" applyFill="1" applyAlignment="1">
      <alignment horizontal="center" vertical="center"/>
    </xf>
    <xf numFmtId="0" fontId="39" fillId="2" borderId="0" xfId="5" applyFont="1" applyFill="1" applyAlignment="1">
      <alignment wrapText="1"/>
    </xf>
    <xf numFmtId="0" fontId="43" fillId="2" borderId="0" xfId="5" applyFont="1" applyFill="1" applyAlignment="1">
      <alignment horizontal="center" vertical="center" wrapText="1"/>
    </xf>
  </cellXfs>
  <cellStyles count="19">
    <cellStyle name="Normal" xfId="0" builtinId="0"/>
    <cellStyle name="Normal 15" xfId="16" xr:uid="{ADD6A8CC-ECFC-420E-97EB-C028FE0E13B0}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4" xr:uid="{00000000-0005-0000-0000-000004000000}"/>
    <cellStyle name="Normal 2 2 2 2 2" xfId="5" xr:uid="{00000000-0005-0000-0000-000005000000}"/>
    <cellStyle name="Normal 2 3" xfId="6" xr:uid="{00000000-0005-0000-0000-000006000000}"/>
    <cellStyle name="Normal 2 4" xfId="7" xr:uid="{00000000-0005-0000-0000-000007000000}"/>
    <cellStyle name="Normal 2 5" xfId="8" xr:uid="{00000000-0005-0000-0000-000008000000}"/>
    <cellStyle name="Normal 2 5 3" xfId="15" xr:uid="{38B64B32-E09C-450B-9ECF-806F65A645A7}"/>
    <cellStyle name="Normal 2 6" xfId="9" xr:uid="{00000000-0005-0000-0000-000009000000}"/>
    <cellStyle name="Normal 20" xfId="17" xr:uid="{05DBF7C9-E6A8-45BF-8ECD-3EE5429359B0}"/>
    <cellStyle name="Normal 20 2" xfId="18" xr:uid="{B6F98484-0E61-4228-8E44-A002534C0980}"/>
    <cellStyle name="Normal 3" xfId="10" xr:uid="{00000000-0005-0000-0000-00000A000000}"/>
    <cellStyle name="Normal 3 3" xfId="12" xr:uid="{00000000-0005-0000-0000-00000B000000}"/>
    <cellStyle name="Normal 4" xfId="11" xr:uid="{00000000-0005-0000-0000-00000C000000}"/>
    <cellStyle name="Normal 9" xfId="13" xr:uid="{D860EAED-518A-4105-A2E7-02ABC3F182F2}"/>
    <cellStyle name="Normal 9 2" xfId="14" xr:uid="{95A9752E-CE18-43ED-AC5D-40A81BAA36D8}"/>
  </cellStyles>
  <dxfs count="627">
    <dxf>
      <font>
        <color rgb="FF8E0E9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rgb="FF99CCFF"/>
        </patternFill>
      </fill>
    </dxf>
    <dxf>
      <fill>
        <patternFill>
          <bgColor theme="7" tint="0.39994506668294322"/>
        </patternFill>
      </fill>
    </dxf>
    <dxf>
      <fill>
        <patternFill>
          <bgColor rgb="FF66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51780755027927"/>
        </patternFill>
      </fill>
    </dxf>
    <dxf>
      <fill>
        <patternFill patternType="solid">
          <bgColor theme="7" tint="0.399517807550279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alignment textRotation="0"/>
    </dxf>
    <dxf>
      <fill>
        <patternFill patternType="solid">
          <bgColor rgb="FF99FF99"/>
        </patternFill>
      </fill>
    </dxf>
    <dxf>
      <fill>
        <patternFill patternType="solid">
          <bgColor theme="9" tint="0.59999389629810485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alignment horizont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theme="0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CCCC"/>
      <color rgb="FF99CCFF"/>
      <color rgb="FF66CCFF"/>
      <color rgb="FFB8E08C"/>
      <color rgb="FFF1FC72"/>
      <color rgb="FF0000FF"/>
      <color rgb="FF00FFFF"/>
      <color rgb="FF99FF99"/>
      <color rgb="FF0066FF"/>
      <color rgb="FF0218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2317750</xdr:colOff>
      <xdr:row>1</xdr:row>
      <xdr:rowOff>127000</xdr:rowOff>
    </xdr:from>
    <xdr:to>
      <xdr:col>4</xdr:col>
      <xdr:colOff>1873250</xdr:colOff>
      <xdr:row>1</xdr:row>
      <xdr:rowOff>127000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7143750" y="1524000"/>
          <a:ext cx="495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6056.649008912034" createdVersion="6" refreshedVersion="8" minRefreshableVersion="3" recordCount="523" xr:uid="{00000000-000A-0000-FFFF-FFFF00000000}">
  <cacheSource type="worksheet">
    <worksheetSource ref="A6:AB545" sheet="TUẦN 27-28"/>
  </cacheSource>
  <cacheFields count="27">
    <cacheField name="STT" numFmtId="0">
      <sharedItems containsBlank="1" containsMixedTypes="1" containsNumber="1" containsInteger="1" minValue="1" maxValue="131"/>
    </cacheField>
    <cacheField name="Lớp" numFmtId="0">
      <sharedItems containsBlank="1" count="406">
        <m/>
        <s v="BTSCOTO K41B_x000a_ (Lớp 12A7)"/>
        <s v="_x000a_BTSCOTO K42B1 (Lớp 11A12)_x000a_ "/>
        <s v="_x000a_BTSCOTO K42B2_x000a_(Lớp 11A13)_x000a_ "/>
        <s v="_x000a_BTSCOTO K43B1_x000a_(Lớp 10A12)_x000a_ "/>
        <s v="_x000a_BTSCOTO K43B2_x000a_(Lớp 10A13)_x000a_ "/>
        <s v="CGKL CĐ-K15A1 (CLC) "/>
        <s v="CGKL CĐ-K15A2 "/>
        <s v="CGKL CĐ-K16A1"/>
        <s v="CGKL CĐ-K16A2"/>
        <s v="CGKL K41B (Lớp 12A8)"/>
        <s v="CGKL K42B_x000a_(Lớp 11A14+ 11A15)"/>
        <s v="CGKL01-K43B_x000a_(Lớp 10A10)"/>
        <s v="CN CTM CĐ-K15"/>
        <s v="CN CTM CĐ-K16"/>
        <s v="CNOT CĐ-K14A1"/>
        <s v="CNOT CĐ-K14A2"/>
        <s v="CNOT CĐ-K14A3"/>
        <s v="CNOT CĐ-K15A1"/>
        <s v="CNOT CĐ-K15A2"/>
        <s v="CNOT CĐ-K15A3"/>
        <s v="CNOT CĐ-K16A1"/>
        <s v="CNOT CĐ-K16A2"/>
        <s v="CNOT CĐ-K16A3"/>
        <s v="CNOT CĐ-K16A4"/>
        <s v="CNTT CĐ-K14A1"/>
        <s v="CNTT CĐ-K14A2"/>
        <s v="CNTT CĐ-K15A1"/>
        <s v="CNTT CĐ-K15A2"/>
        <s v="CNTT CĐ-K16A1"/>
        <s v="CNTT CĐ-K16A2"/>
        <s v="CNTT CĐ-K16A3"/>
        <s v="CNTT K42B1_x000a_(Lớp 11A14)"/>
        <s v="CNTT K42B2_x000a_(Lớp 11A15)"/>
        <s v="CNTT01-K43B1_x000a_(Lớp 10A7+10A8)"/>
        <s v="CNTT01-K43B2_x000a_(Lớp 10A14)"/>
        <s v="Cơ điện tử CĐ-K15A1"/>
        <s v="Cơ điện tử CĐ-K15A2"/>
        <s v="Cơ điện tử CĐ-K15A3"/>
        <s v="Cơ điện tử CĐ-K16A1"/>
        <s v="Cơ điện tử CĐ-K16A2"/>
        <s v="Cơ điện tử CĐ-K16A3"/>
        <s v="ĐCN CĐ-K14A1"/>
        <s v="ĐCN CĐ-K14A2"/>
        <s v="ĐCN CĐ-K14A3"/>
        <s v="ĐCN CĐ-K14A4"/>
        <s v="ĐCN CĐ-K15A1"/>
        <s v="ĐCN CĐ-K15A2"/>
        <s v="ĐCN CĐ-K15A3"/>
        <s v="ĐCN CĐ-K15A4"/>
        <s v="ĐCN CĐ-K15A5"/>
        <s v="ĐCN CĐ-K16A1"/>
        <s v="ĐCN CĐ-K16A2"/>
        <s v="ĐCN CĐ-K16A3"/>
        <s v="ĐCN CĐ-K16A4"/>
        <s v="ĐCN CĐ-K16A5"/>
        <s v="ĐCN CĐ-K16A6"/>
        <s v="ĐCN CĐ-K16A7 (GT)"/>
        <s v="ĐCN CĐ-K16A8 (GT)"/>
        <s v="ĐCN K41B1 (Lớp 12A6)"/>
        <s v="ĐCN K41B2 (Lớp 12A6)"/>
        <s v="ĐCN K42B1 _x000a_(Lớp 11A9)"/>
        <s v="ĐCN K42B2_x000a_(Lớp 11A9+1110)"/>
        <s v="ĐCN01-K43B1_x000a_(Lớp 10A7)"/>
        <s v="ĐCN01-K43B2_x000a_(Lớp 10A8 )"/>
        <s v="ĐCN02-K43B3_x000a_(Lớp 10A9)"/>
        <s v="ĐCN02-K43B4_x000a_(Lớp 10A9)"/>
        <s v="ĐTCN CĐ-K14A1 "/>
        <s v="ĐTCN CĐ-K14A2"/>
        <s v="ĐTCN CĐ-K14A3"/>
        <s v="ĐTCN CĐ-K14A4"/>
        <s v="ĐTCN CĐ-K14A5"/>
        <s v="ĐTCN CĐ-K15A1"/>
        <s v="ĐTCN CĐ-K15A2"/>
        <s v="ĐTCN CĐ-K15A3"/>
        <s v="ĐTCN CĐ-K15A4"/>
        <s v="ĐTCN CĐ-K15A5"/>
        <s v="ĐTCN CĐ-K16A1"/>
        <s v="ĐTCN CĐ-K16A2"/>
        <s v="ĐTCN CĐ-K16A3"/>
        <s v="ĐTCN CĐ-K16A4"/>
        <s v="ĐTCN CĐ-K16A5 (GT)"/>
        <s v="ĐTCN K41B1 (Lớp 12A7)"/>
        <s v="ĐTCN K41B2 (Lớp 12A7)"/>
        <s v="ĐTCN K42B1 _x000a_(Lớp 11A10+11A11)"/>
        <s v="ĐTCN K42B2 _x000a_(Lớp 11A11)"/>
        <s v="ĐTCN K42B3 _x000a_(Lớp 11A11)"/>
        <s v="ĐTCN01 - K43B1 _x000a_(Lớp 10A10)"/>
        <s v="ĐTCN01 - K43B2_x000a_(Lớp 10A11)"/>
        <s v="ĐTCN01 - K43B3_x000a_(Lớp 10A11)"/>
        <s v="ĐCN LT25-K7"/>
        <s v="ĐTCN LT25-K7"/>
        <s v="HÀN K41B (Lớp 12A8)"/>
        <s v="HÀN K42G"/>
        <s v="KTCBMA K41B (Lớp 12A9)"/>
        <s v="KTCBMA K42B1_x000a_(Lớp 11A12+11A13)"/>
        <s v="KTCBMA K42B2_x000a_(Lớp 11A12+11A13)"/>
        <s v="KTCBMA K43B1_x000a_(Lớp 10A12)"/>
        <s v="KTCBMA K43B2_x000a_(Lớp 10A13)"/>
        <s v="KTDN CĐ-K14"/>
        <s v="KTDN CĐ-K15A1"/>
        <s v="KTDN CĐ-K15A2"/>
        <s v="KTDN CĐ-K16A1"/>
        <s v="KTDN CĐ-K16A2"/>
        <s v="KTDN01 -K43B_x000a_(Lớp 10A14)"/>
        <s v="TĐHCN CĐ-K14A1"/>
        <s v="TĐHCN CĐ-K14A2"/>
        <s v="TĐHCN CĐ-K14A3"/>
        <s v="TĐHCN CĐ-K14A4"/>
        <s v="TĐHCN CĐ-K14A5 (GT)"/>
        <s v="TĐHCN CĐ-K15A1"/>
        <s v="TĐHCN CĐ-K15A2"/>
        <s v="TĐHCN CĐ-K15A3"/>
        <s v="TĐHCN CĐ-K15A4"/>
        <s v="TĐHCN CĐ-K15A5"/>
        <s v="TĐHCN CĐ-K15A6"/>
        <s v="TĐHCN CĐ-K15A7"/>
        <s v="TĐHCN CĐ-K16A1"/>
        <s v="TĐHCN CĐ-K16A2"/>
        <s v="TĐHCN CĐ-K16A3"/>
        <s v="TĐHCN CĐ-K16A4"/>
        <s v="TĐHCN CĐ-K16A5"/>
        <s v="TĐHCN CĐ-K16A6"/>
        <s v="TĐHCN CĐ-K16A7 (GT)"/>
        <s v="TĐHCN CĐ-K16A8 (GT)"/>
        <s v="TĐHCN CĐ-K16A9 (GT)"/>
        <s v="TMĐT CĐ-K14"/>
        <s v="TMĐT CĐ-K15"/>
        <s v="TMĐT CĐ-K16A1"/>
        <s v="TMĐT CĐ-K16A2"/>
        <s v="TMĐT CĐ-K16A3"/>
        <s v="- Giờ học: MH: Sáng (S) từ 7h15ph; Chiều (C) từ 12h30ph  - MĐ: Sáng (S) từ 6h30ph; Chiều (C) từ 12h30ph _x000a_"/>
        <s v="- Đối với môn MH 03 (GDTC): Ca Sáng (S) từ 7h15ph, Ca Chiều (C) từ 13h00ph"/>
        <s v="- Ký hiệu phòng học: Tên phòng - Ca học. Ví dụ: 102-S: Phòng 102 - Ca sáng; 102: Phòng 102 - Cả ngày; 102-C: Phòng 102 - Ca chiều)"/>
        <s v="- BGH;"/>
        <s v="- Các phòng, khoa liên quan;"/>
        <s v="- Website, Fanpage;"/>
        <s v="- Lưu: ĐT."/>
        <s v="CGKL CĐ-K14A1 " u="1"/>
        <s v="CN CTM CĐ-K14" u="1"/>
        <s v="Cơ điện tử CĐ-K14A1" u="1"/>
        <s v="Cơ điện tử CĐ-K14A2" u="1"/>
        <s v="Lớp" u="1"/>
        <s v="ĐCN CĐ-K16A7" u="1"/>
        <s v="ĐCN CĐ-K16A8" u="1"/>
        <s v="ĐTCN CĐ-K16A5" u="1"/>
        <s v="TĐHCN CĐ-K16A7" u="1"/>
        <s v="TĐHCN CĐ-K16A8" u="1"/>
        <s v="TĐHCN CĐ-K16A9" u="1"/>
        <s v="TĐHCN CĐ-K14A5(GT)" u="1"/>
        <s v="ĐCN LT24-K6" u="1"/>
        <s v="ĐTCN LT24-K6" u="1"/>
        <s v="CGKL K39B (Lớp 12A10)" u="1"/>
        <s v="_x000a_BTSCOTO K42B1_x000a_ " u="1"/>
        <s v="KTCBMA K41B (Lớp 12A10)" u="1"/>
        <s v="CGKL K40B (Lớp 11A9)" u="1"/>
        <s v="CGKL K41B (Lớp 11A9)" u="1"/>
        <s v="- Đối với môn MH 03 (GDTC): Ca Sáng (S) từ 7h00ph, Ca Chiều (C) từ 13h30ph" u="1"/>
        <s v="- Đối với môn MH 03 (GDTC): Ca Sáng (S) từ 7h15ph, Ca Chiều (C) từ 13h30ph" u="1"/>
        <s v="CGKL K38B" u="1"/>
        <s v="ĐCN01-K43B1_x000a_(Lớp 10A… )" u="1"/>
        <s v="ĐCN01-K43B2_x000a_(Lớp 10A… )" u="1"/>
        <s v="ĐCN02-K43B3_x000a_(Lớp 10A… )" u="1"/>
        <s v="ĐCN02-K43B4_x000a_(Lớp 10A… )" u="1"/>
        <s v="CNTT K42B2_x000a_(Lớp 10A7)" u="1"/>
        <s v="ĐTCN K42B1 _x000a_(Lớp 10)" u="1"/>
        <s v="ĐTCN K42B2 _x000a_(Lớp 10)" u="1"/>
        <s v="ĐCN K42B2_x000a_(Lớp 10A9+10A10)" u="1"/>
        <s v="CN CTM CĐ-K12" u="1"/>
        <s v="CGKL K42B1 _x000a_(Lớp 10A14)" u="1"/>
        <s v="CGKL K42B2 _x000a_(Lớp 10A15)" u="1"/>
        <s v="ĐTCN CĐ-K13A1 " u="1"/>
        <s v="CNTT K42B1_x000a_(Lớp 10A14)" u="1"/>
        <s v="TMĐT CĐ-K12" u="1"/>
        <s v="CGKL K42B1 _x000a_(Lớp 11A14)" u="1"/>
        <s v="CGKL K42B2 _x000a_(Lớp 11A15)" u="1"/>
        <s v="KTDN01 -K43B" u="1"/>
        <s v="ĐTCN K42B2 _x000a_(Lớp 10A3)" u="1"/>
        <s v="TMĐT CĐ-K16" u="1"/>
        <s v="CGKL K39B" u="1"/>
        <s v="ĐTCN CĐ-K12A1" u="1"/>
        <s v="_x000a_BTSCOTO K42B1 (Lớp 10)_x000a_ " u="1"/>
        <s v="_x000a_BTSCOTO K42B2_x000a_(Lớp 10)_x000a_ " u="1"/>
        <s v="_x000a_BTSCOTO K43B1_x000a_(Lớp 10)_x000a_ " u="1"/>
        <s v="_x000a_BTSCOTO K43B2_x000a_(Lớp 10)_x000a_ " u="1"/>
        <s v="TMĐT CĐ-K14A1, K14A2" u="1"/>
        <s v="- Đối với môn MH 03 (GDTC): Ca Sáng (S) từ 7h00ph, Ca Chiều (C) từ 13h00ph" u="1"/>
        <s v="BTSCOTO K41B" u="1"/>
        <s v="ĐTCN K41B (Lớp 10)" u="1"/>
        <s v="CGKL K38B (Lớp 12A9)" u="1"/>
        <s v="CGKL K40B (Lớp 12A9)" u="1"/>
        <s v="CGKL K41B (Lớp 12A9)" u="1"/>
        <s v="ĐTCN CĐ-K12A2" u="1"/>
        <s v="BTSCOTO K38B" u="1"/>
        <s v="ĐTCN CĐ-K13A2" u="1"/>
        <s v="BTSCOTO K41B (Lớp 10A8)" u="1"/>
        <s v="ĐCN K38B1 " u="1"/>
        <s v="KTCBMA K38B (Lớp 12A9)" u="1"/>
        <s v="BTSCOTO K38B_x000a_(Lớp 12A9)" u="1"/>
        <s v="ĐTCN K41B (Lớp 10A7)" u="1"/>
        <s v="ĐTCN K42B1 _x000a_(Lớp 10A10+10A11)" u="1"/>
        <s v="ĐTCN LT22-K4" u="1"/>
        <s v="ĐCN K41B (Lớp 10)" u="1"/>
        <s v="ĐCN K38B2 " u="1"/>
        <s v="ĐCN K42B2" u="1"/>
        <s v="Hàn K40B (Lớp 12A9)" u="1"/>
        <s v="TĐHCN CĐ-K13A3" u="1"/>
        <s v="ĐTCN CĐ-K12A3" u="1"/>
        <s v="ĐTCN CĐ-K13A3" u="1"/>
        <s v="- Đối với môn MH 03 (GDTC): Ca Sáng (S) từ 7h00ph, Ca Chiều (C) từ 14h00ph" u="1"/>
        <s v="- Đối với môn MH 03 (GDTC): Ca Sáng (S) từ 7h15ph, Ca Chiều (C) từ 14h00ph" u="1"/>
        <s v="BTSCOTO K40B1 (Lớp 10A11)" u="1"/>
        <s v="BTSCOTO K40B2 (Lớp 10A11)" u="1"/>
        <s v="TĐHCN CĐ-K13A2" u="1"/>
        <s v="TĐHCN CĐ-K14A5" u="1"/>
        <s v="ĐTCN CĐ-K12A4" u="1"/>
        <s v="TĐHCN CĐ-K13A1" u="1"/>
        <s v="ĐTCN K42B2 " u="1"/>
        <s v="ĐTCN CĐ-K13A4" u="1"/>
        <s v="ĐTCN K42B1 " u="1"/>
        <s v="CNTT K42B2_x000a_(Lớp 10A15)" u="1"/>
        <s v="ĐCN K42B2_x000a_(Lớp 10A1+10A2)" u="1"/>
        <s v="ĐTCN K41B (Lớp 11A7)" u="1"/>
        <s v="TMĐT CĐ-K13A1" u="1"/>
        <s v="ĐTCN CĐ-K13A5" u="1"/>
        <s v="KTCBMA K42B _x000a_(Lớp 10A12+10A13)" u="1"/>
        <s v="KTCBMA K42B1_x000a_(Lớp 10A12+10A13)" u="1"/>
        <s v="KTCBMA K42B2_x000a_(Lớp 10A12+10A13)" u="1"/>
        <s v="ĐTCN LT23-K5" u="1"/>
        <s v="Cơ điện tử CĐ-K14" u="1"/>
        <s v="CGKL CĐ-K12A1 (Chuẩn Đức)" u="1"/>
        <s v="CGKL CĐ-K12A2 (Chuẩn Đức)" u="1"/>
        <s v="CGKL CĐ-K13A1 (Chuẩn Đức)" u="1"/>
        <s v="CGKL CĐ-K14A1 (Chuẩn Đức)" u="1"/>
        <s v="ĐTCN K42B1 _x000a_(Lớp 10A2+10A3)" u="1"/>
        <s v="ĐTCN K40B1 (Lớp 10A7)" u="1"/>
        <s v="ĐTCN K40B2 (Lớp 10A7)" u="1"/>
        <s v="ĐTCN K39B1 (Lớp 11A7)" u="1"/>
        <s v="ĐTCN K40B1 (Lớp 11A7)" u="1"/>
        <s v="ĐTCN K40B2 (Lớp 11A7)" u="1"/>
        <s v="ĐTCN K41B1 (Lớp 11A7)" u="1"/>
        <s v="ĐTCN K41B2 (Lớp 11A7)" u="1"/>
        <s v="ĐTCN K38B2 (Lớp 12A7)" u="1"/>
        <s v="ĐTCN K39B1 (Lớp 12A7)" u="1"/>
        <s v="ĐTCN K40B1 (Lớp 12A7)" u="1"/>
        <s v="ĐTCN K40B2 (Lớp 12A7)" u="1"/>
        <s v="ĐTCN K42B2 _x000a_(Lớp 10A11)" u="1"/>
        <s v="TMĐT CĐ-K13A2" u="1"/>
        <s v="HÀN K41B (Lớp 10)" u="1"/>
        <s v="BTSCOTO K39B (Lớp 12A10)" u="1"/>
        <s v="KTCBMA K41B (Lớp 10)" u="1"/>
        <s v="KTCBMA K40B1 (Lớp 11A10)" u="1"/>
        <s v="KTCBMA K40B2 (Lớp 11A10)" u="1"/>
        <s v="HÀN K41B (Lớp 10A9 + 10A10)" u="1"/>
        <s v="ĐCN CĐ-K13A1" u="1"/>
        <s v="BTSCOTO K41B_x000a_ (Lớp 10A8)" u="1"/>
        <s v="BTSCOTO K41B _x000a_(Lớp 10A8)" u="1"/>
        <s v="ĐCN K42B1 _x000a_(Lớp 10)" u="1"/>
        <s v="- Giờ học: MH: Sáng (S) từ 7h00ph; Chiều (C) từ 12h30ph  - MĐ: Sáng (S) từ 6h30ph; Chiều (C) từ 12h30ph _x000a_" u="1"/>
        <s v="HÀN K41B (Lớp 11A9 + 11A10)" u="1"/>
        <s v="CGKL K42B1 _x000a_(Lớp 10A6)" u="1"/>
        <s v="ĐCN CĐ-K12A1" u="1"/>
        <s v="_x000a_BTSCOTO K42B1 (Lớp 10A12)_x000a_ " u="1"/>
        <s v="BTSCOTO K40B1 (Lớp 11A11)" u="1"/>
        <s v="BTSCOTO K40B2 (Lớp 11A11)" u="1"/>
        <s v="Cơ điện tử CĐ-K14A1, K14A2" u="1"/>
        <s v="ĐCN K41B (Lớp 10A6)" u="1"/>
        <s v="HÀN K41B (Lớp 12A9 + 12A10)" u="1"/>
        <s v="CNTT K42B1_x000a_(Lớp 10A6)" u="1"/>
        <s v="Cơ điện tử CĐ-K15A2, K15A3" u="1"/>
        <s v="BTSCOTO K41B (Lớp 10)" u="1"/>
        <s v="ĐCN K40B1 (Lớp 10A8)" u="1"/>
        <s v="ĐCN K40B2 (Lớp 10A8)" u="1"/>
        <s v="CGKL K41B" u="1"/>
        <s v="ĐCN CĐ-K13A2" u="1"/>
        <s v="ĐTCN K39B2" u="1"/>
        <s v="        - Phòng, Khoa." u="1"/>
        <s v="ĐCN CĐ-K12A2" u="1"/>
        <s v="ĐTCN K39B1" u="1"/>
        <s v="ĐTCN CĐ-K14A1 (CHUẨN  ĐỨC)" u="1"/>
        <s v="ĐCN K42B1 " u="1"/>
        <s v="ĐTCN K38B2 " u="1"/>
        <s v="ĐTCN K42B3_x000a_(Lớp 10A11)" u="1"/>
        <s v="ĐCN K41B1 (Lớp 11A6)" u="1"/>
        <s v="ĐCN K41B2 (Lớp 11A6)" u="1"/>
        <s v="ĐCN K41B" u="1"/>
        <s v="ĐTCN K38B1 " u="1"/>
        <s v="ĐTCN CĐ-K13A1 (Chuẩn Đức)" u="1"/>
        <s v="ĐCN K40B1 (Lớp 11A8)" u="1"/>
        <s v="ĐCN K40B2 (Lớp 11A8)" u="1"/>
        <s v="ĐCN K42B1 _x000a_(Lớp 10A1)" u="1"/>
        <s v="Hàn K38G1,2" u="1"/>
        <s v="CGKL K42B1 _x000a_(Lớp 10)" u="1"/>
        <s v="CGKL K42B2 _x000a_(Lớp 10)" u="1"/>
        <s v="CGKL01-K43B_x000a_(Lớp 10)" u="1"/>
        <s v="ĐTCN01 - K43B2_x000a_(Lớp 10)" u="1"/>
        <s v="ĐTCN01 - K43B3_x000a_(Lớp 10)" u="1"/>
        <s v="ĐCN K39B1" u="1"/>
        <s v="KTCBMA K40B1 (Lớp 12A8)" u="1"/>
        <s v="ĐTCN CĐ-K15A1 (CĐ)" u="1"/>
        <s v="Hàn K40B (Lớp 10A9)" u="1"/>
        <s v="KTCBMA K40B2 (Lớp 12A9)" u="1"/>
        <s v="ĐCN K39B1 (Lớp 11A9)" u="1"/>
        <s v="ĐCN K39B2 (Lớp 11A9)" u="1"/>
        <s v="BTSCOTO K41B_x000a_ (Lớp 11A8)" u="1"/>
        <s v="Hàn K39G" u="1"/>
        <s v="ĐCN CĐ-K13A3" u="1"/>
        <s v="BTSCOTO K39B _x000a_(Lớp 12A10)" u="1"/>
        <s v="CGKL CĐ-K12A1 " u="1"/>
        <s v="_x000a_BTSCOTO K42B1 (Lớp 10A4)_x000a_ " u="1"/>
        <s v="CGKL CĐ-K13A1 " u="1"/>
        <s v="CGKL K42B2 _x000a_(Lớp 10A7)" u="1"/>
        <s v="CGKL CĐ-K15A1 " u="1"/>
        <s v="ĐCN K39B2" u="1"/>
        <s v="ĐCN CĐ-K12A3" u="1"/>
        <s v="KTCBMA K42B _x000a_(Lớp 10)" u="1"/>
        <s v="KTCBMA K43B1_x000a_(Lớp 10)" u="1"/>
        <s v="KTCBMA K43B2_x000a_(Lớp 10)" u="1"/>
        <s v="_x000a_BTSCOTO K42B2_x000a_(Lớp 10A5)_x000a_ " u="1"/>
        <s v="CNOT CĐ-K12A1" u="1"/>
        <s v="KTCBMA K42B _x000a_(Lớp 10A4+10A5))" u="1"/>
        <s v="CNOT CĐ-K13A1" u="1"/>
        <s v="CNTT CĐ-K12A1" u="1"/>
        <s v="CNTT CĐ-K13A1" u="1"/>
        <s v="ĐCN K41B (Lớp 11A6)" u="1"/>
        <s v="CNTT K42B1_x000a_(Lớp 10)" u="1"/>
        <s v="CNTT K42B2_x000a_(Lớp 10)" u="1"/>
        <s v="ĐCN K42B1 _x000a_(Lớp 10A9)" u="1"/>
        <s v="KTCBMA K39B" u="1"/>
        <s v="ĐCN LT22-K4" u="1"/>
        <s v="ĐTCN01 - K43B1 _x000a_(Lớp 10)" u="1"/>
        <s v="CGKL CĐ-K12A2 " u="1"/>
        <s v="CNTT01-K43B1_x000a_(Lớp 10)" u="1"/>
        <s v="CNTT01-K43B2_x000a_(Lớp 10)" u="1"/>
        <s v="CGKL CĐ-K14A2 " u="1"/>
        <s v="CGKL K41B (Lớp 10)" u="1"/>
        <s v="ĐCN K38B1 (Lớp 12A7)" u="1"/>
        <s v="BTSCOTO K39B _x000a_" u="1"/>
        <s v="KTCBMA K42B1, B2_x000a_(Lớp 10A12+10A13)" u="1"/>
        <s v="CNOT CĐ-K12A2" u="1"/>
        <s v="TĐH CN CĐ-K12A1" u="1"/>
        <s v="CNTT K42B2" u="1"/>
        <s v="CNOT CĐ-K13A2" u="1"/>
        <s v="CNTT CĐ-K12A2" u="1"/>
        <s v="TĐH CN CĐ-K12A2" u="1"/>
        <s v="CNTT CĐ-K13A2" u="1"/>
        <s v="KTDN CĐ-K12" u="1"/>
        <s v="ĐCN K38B2 (Lớp 12A8)" u="1"/>
        <s v="ĐCN K40B1 (Lớp 12A8)" u="1"/>
        <s v="ĐCN K40B2 (Lớp 12A8)" u="1"/>
        <s v="KTDN CĐ-K13" u="1"/>
        <s v="CNTT K42B1" u="1"/>
        <s v="KTDN CĐ-K15" u="1"/>
        <s v="CGKL CĐ-K13A2" u="1"/>
        <s v="KTDN CĐ-K16" u="1"/>
        <s v="ĐCN K39B1 (Lớp 12A9)" u="1"/>
        <s v="ĐCN K39B2 (Lớp 12A9)" u="1"/>
        <s v="ĐCN LT23-K5" u="1"/>
        <s v="ĐCN CĐ-K13A4" u="1"/>
        <s v="KTCBMA K38B " u="1"/>
        <s v="ĐCN K42B2_x000a_(Lớp 10)" u="1"/>
        <s v="Cơ điện tử CĐ-K12A1" u="1"/>
        <s v="KTCBMA K38T" u="1"/>
        <s v="KTDN CĐ-K16A1, K16A2" u="1"/>
        <s v="Cơ điện tử CĐ-K12A2" u="1"/>
        <s v="TĐH CN CĐ-K13A1" u="1"/>
        <s v="HÀN K41B" u="1"/>
        <s v="CGKL K39B (Lớp 11A10)" u="1"/>
        <s v="TĐH CN CĐ-K13A2" u="1"/>
        <s v="CNTT CĐ-K13A3" u="1"/>
        <s v="ĐTCN K39B2 (Lớp 11A8)" u="1"/>
        <s v="ĐTCN K38B1 (Lớp 12A8)" u="1"/>
        <s v="ĐTCN K39B2 (Lớp 12A8)" u="1"/>
        <s v="TĐH CN CĐ-K13A3" u="1"/>
        <s v="CGKL K40B (Lớp 10A9)" u="1"/>
        <s v="CGKL K41B (Lớp 10A9)" u="1"/>
        <s v="        - Ban giám hiệu;" u="1"/>
        <s v="Nơi nhận:" u="1"/>
        <s v="- Giờ học: MH: Sáng (S) từ 7h00ph; Chiều (C) từ 12h30ph  - MĐ: Sáng (S) từ 7h00ph; Chiều (C) từ 12h15ph _x000a_" u="1"/>
        <s v="- Giờ học: MH: Sáng (S) từ 7h15ph; Chiều (C) từ 12h30ph  - MĐ: Sáng (S) từ 7h00ph; Chiều (C) từ 12h15ph _x000a_" u="1"/>
        <s v="BTSCOTO K40B1_x000a_ (Lớp 11A11)" u="1"/>
        <s v="BTSCOTO K40B1 _x000a_(Lớp 11A11)" u="1"/>
        <s v="BTSCOTO K40B2_x000a_ (Lớp 11A11)" u="1"/>
        <s v="BTSCOTO K40B2 _x000a_(Lớp 11A11)" u="1"/>
        <s v="BTSCOTO K40B1_x000a_ (Lớp 12A11)" u="1"/>
        <s v="BTSCOTO K40B2_x000a_ (Lớp 12A11)" u="1"/>
        <s v="ĐTCN K41B" u="1"/>
        <s v="BTSCOTO K39B (Lớp 11A10)" u="1"/>
        <s v="KTCBMA K39B (Lớp 11A8)" u="1"/>
        <s v="KTCBMA K41B" u="1"/>
        <s v="KTCBMA K40B1 (Lớp 10A10)" u="1"/>
        <s v="KTCBMA K40B2 (Lớp 10A10)" u="1"/>
        <s v="KTCBMA K39B (Lớp 12A8)" u="1"/>
        <s v="KTCBMA K40B1 (Lớp 12A10)" u="1"/>
        <s v="KTCBMA K40B2 (Lớp 12A10)" u="1"/>
        <s v="CGKL K42B2 " u="1"/>
        <s v="Hàn K40B (Lớp 11A9)" u="1"/>
        <s v="BTSCOTO K41B_x000a_ (Lớp 12A8)" u="1"/>
        <s v="CGKL K42B1 " u="1"/>
        <s v="KTCBMA K42B " u="1"/>
        <s v="_x000a_BTSCOTO K42B2_x000a_ " u="1"/>
        <s v="Cơ điện tử CĐ-K13A1" u="1"/>
        <s v="_x000a_BTSCOTO K42B2_x000a_(Lớp 10A13)_x000a_ " u="1"/>
        <s v="KTCBMA K41B (Lớp 10A10)" u="1"/>
        <s v="Cơ điện tử CĐ-K13A2" u="1"/>
        <s v="KTCBMA K41B (Lớp 11A10)" u="1"/>
      </sharedItems>
    </cacheField>
    <cacheField name="Giảng viên" numFmtId="0">
      <sharedItems containsBlank="1" count="139">
        <m/>
        <s v="GVGB"/>
        <s v="K.CNOT"/>
        <s v="T/Long"/>
        <s v="T/Tiến"/>
        <s v="T/K.Quang"/>
        <s v="T/Hoàng"/>
        <s v="T/Hiệp"/>
        <s v="C/M.Anh"/>
        <s v="T/Thực"/>
        <s v="T/Tấn"/>
        <s v="T/Đ.Dũng"/>
        <s v="T/Hà"/>
        <s v="C/Tâm"/>
        <s v="T/Thiết"/>
        <s v="C/Phương"/>
        <s v="T/Sơn"/>
        <s v="T/Ba"/>
        <s v="K.CNCK"/>
        <s v="T/H.Thiết"/>
        <s v="T/X.Cường"/>
        <s v="C/Hân"/>
        <s v="T/Hoàn"/>
        <s v="T/V.Hưng"/>
        <s v="T/Hùng"/>
        <s v="T/Tùng "/>
        <s v="T/V.Hạnh"/>
        <s v="T/Hiệu"/>
        <s v="C/Hoa"/>
        <s v="T/Sinh"/>
        <s v="T/Phước"/>
        <s v="K.KH-KT-CNTT"/>
        <s v="T/Lương"/>
        <s v="C/Lợi"/>
        <s v="C/Xuân"/>
        <s v="T/Quang"/>
        <s v="T/Dự"/>
        <s v="C/H.Vân"/>
        <s v="C/Huệ"/>
        <s v="C/H.Nhung"/>
        <s v="C/T.Xuân"/>
        <s v="C/Huyền"/>
        <s v="C/Thùy"/>
        <s v="C/T.Huyền"/>
        <s v="T/Nghiêm"/>
        <s v="C/Thu "/>
        <s v="T/Toàn"/>
        <s v="K.Điện"/>
        <s v="C/Hồng"/>
        <s v="T/Hạnh"/>
        <s v="C/Vân"/>
        <s v="T/M.Hùng"/>
        <s v="C/Hiền"/>
        <s v="T/Đức"/>
        <s v="T/Nhung"/>
        <s v="C/Sử"/>
        <s v="C/Nhung"/>
        <s v="T/Phượng"/>
        <s v="C/Thúy"/>
        <s v="T/Đoàn"/>
        <s v="C/Ninh"/>
        <s v="T/H.Bắc"/>
        <s v="T/Bách"/>
        <s v="T/D.Hưng"/>
        <s v="C/L.Hiền"/>
        <s v="C/Thu 87"/>
        <s v="T/Bắc"/>
        <s v="T/Minh"/>
        <s v="T/Năng"/>
        <s v="C/Thương"/>
        <s v="T/Nghĩa"/>
        <s v="T/Hậu"/>
        <s v="T/Dũng"/>
        <s v="T/Khoa"/>
        <s v="C/Nga"/>
        <s v="C/Hà"/>
        <s v="T/Vui"/>
        <s v="T/Diễn"/>
        <s v="C/Quyên"/>
        <s v="C/Ngọc"/>
        <s v="T/Trung"/>
        <s v="C/Ngân"/>
        <s v="C/H.Nga"/>
        <s v="C/P.Nga"/>
        <s v="C/Tích"/>
        <s v="C/Trang"/>
        <s v="C/Hường"/>
        <s v="T/Lâm"/>
        <s v="T/Thành "/>
        <s v="T/Huấn"/>
        <s v="T/Đ.Anh"/>
        <s v="C/Thu" u="1"/>
        <s v="T/V.Thực" u="1"/>
        <s v="Giảng viên" u="1"/>
        <s v="T/Mễ" u="1"/>
        <s v="C/Huyền " u="1"/>
        <s v="T/Thắng " u="1"/>
        <s v="T/Thắng" u="1"/>
        <s v="T/Trung " u="1"/>
        <s v="C/Tích " u="1"/>
        <s v="C/P.Phương" u="1"/>
        <s v="T/….." u="1"/>
        <s v="T/V.Anh" u="1"/>
        <s v="K.SP" u="1"/>
        <s v="C/Hằng" u="1"/>
        <s v="T/Phúc" u="1"/>
        <s v="T/Tùng" u="1"/>
        <s v="K.CK" u="1"/>
        <s v="TT GDQP&amp;AN" u="1"/>
        <s v="TT GDQP" u="1"/>
        <s v="C/Vân " u="1"/>
        <s v="T/Hải" u="1"/>
        <s v="T/Khuê" u="1"/>
        <s v="L.Hiền" u="1"/>
        <s v="T/V.Thiết" u="1"/>
        <s v="TT Huấn luyện GDQP" u="1"/>
        <s v="C/Hiên" u="1"/>
        <s v="MH 06" u="1"/>
        <s v="K/Điện" u="1"/>
        <s v="T/Dự " u="1"/>
        <s v="T/Lưu" u="1"/>
        <s v="K.CNOT " u="1"/>
        <s v="Học tại DN" u="1"/>
        <s v="K.CB" u="1"/>
        <s v="P.CT-HSSV" u="1"/>
        <s v="KHCB" u="1"/>
        <s v="CBDN" u="1"/>
        <s v="C/N.Hiền" u="1"/>
        <s v="K.KHCB" u="1"/>
        <s v="TTHL GDQP" u="1"/>
        <s v="T/Ngĩa" u="1"/>
        <s v="T/Hiệp " u="1"/>
        <s v="C/" u="1"/>
        <s v="C/H.Thanh" u="1"/>
        <s v="C/Thu 86" u="1"/>
        <s v="CGKL K40B (Lớp 11A9)" u="1"/>
        <s v="HĐXTN" u="1"/>
        <s v="T/Phước " u="1"/>
        <s v="K.Điện " u="1"/>
      </sharedItems>
    </cacheField>
    <cacheField name=" MH, " numFmtId="0">
      <sharedItems containsBlank="1"/>
    </cacheField>
    <cacheField name="Tên MH, MĐ" numFmtId="0">
      <sharedItems containsBlank="1"/>
    </cacheField>
    <cacheField name="buổi" numFmtId="0">
      <sharedItems containsBlank="1" containsMixedTypes="1" containsNumber="1" containsInteger="1" minValue="2" maxValue="8"/>
    </cacheField>
    <cacheField name="Thứ 2" numFmtId="0">
      <sharedItems containsDate="1" containsBlank="1" containsMixedTypes="1" minDate="2026-02-23T00:00:00" maxDate="1899-12-31T01:47:04"/>
    </cacheField>
    <cacheField name="Thứ 3" numFmtId="0">
      <sharedItems containsDate="1" containsBlank="1" containsMixedTypes="1" minDate="2026-02-24T00:00:00" maxDate="1900-01-02T17:56:04"/>
    </cacheField>
    <cacheField name="Thứ 4" numFmtId="0">
      <sharedItems containsDate="1" containsBlank="1" containsMixedTypes="1" minDate="2026-02-25T00:00:00" maxDate="1900-01-02T17:56:04"/>
    </cacheField>
    <cacheField name="Thứ 5" numFmtId="0">
      <sharedItems containsDate="1" containsBlank="1" containsMixedTypes="1" minDate="2026-02-26T00:00:00" maxDate="1900-01-10T01:09:04"/>
    </cacheField>
    <cacheField name="Thứ 6" numFmtId="0">
      <sharedItems containsDate="1" containsBlank="1" containsMixedTypes="1" minDate="2026-02-27T00:00:00" maxDate="1900-01-10T01:09:04"/>
    </cacheField>
    <cacheField name="Thứ 7" numFmtId="0">
      <sharedItems containsDate="1" containsBlank="1" containsMixedTypes="1" minDate="2026-02-28T00:00:00" maxDate="1900-01-02T17:56:04"/>
    </cacheField>
    <cacheField name="CN" numFmtId="0">
      <sharedItems containsNonDate="0" containsDate="1" containsString="0" containsBlank="1" minDate="2026-03-01T00:00:00" maxDate="2026-03-02T00:00:00"/>
    </cacheField>
    <cacheField name="Thứ 22" numFmtId="0">
      <sharedItems containsDate="1" containsBlank="1" containsMixedTypes="1" minDate="2026-03-02T00:00:00" maxDate="1899-12-31T01:47:04"/>
    </cacheField>
    <cacheField name="Thứ 32" numFmtId="0">
      <sharedItems containsDate="1" containsBlank="1" containsMixedTypes="1" minDate="2026-03-03T00:00:00" maxDate="1900-01-02T17:56:04"/>
    </cacheField>
    <cacheField name="Thứ 42" numFmtId="0">
      <sharedItems containsDate="1" containsBlank="1" containsMixedTypes="1" minDate="2026-03-04T00:00:00" maxDate="1900-01-02T17:56:04"/>
    </cacheField>
    <cacheField name="Thứ 52" numFmtId="0">
      <sharedItems containsDate="1" containsBlank="1" containsMixedTypes="1" minDate="2026-03-05T00:00:00" maxDate="1900-01-10T01:09:04"/>
    </cacheField>
    <cacheField name="Thứ 62" numFmtId="0">
      <sharedItems containsDate="1" containsBlank="1" containsMixedTypes="1" minDate="2026-03-06T00:00:00" maxDate="1900-01-10T01:09:04"/>
    </cacheField>
    <cacheField name="Thứ 72" numFmtId="0">
      <sharedItems containsDate="1" containsBlank="1" containsMixedTypes="1" minDate="2026-03-07T00:00:00" maxDate="1900-01-02T17:56:04"/>
    </cacheField>
    <cacheField name="CN2" numFmtId="0">
      <sharedItems containsNonDate="0" containsDate="1" containsString="0" containsBlank="1" minDate="2026-03-08T00:00:00" maxDate="2026-03-09T00:00:00"/>
    </cacheField>
    <cacheField name="Thứ 23" numFmtId="0">
      <sharedItems containsDate="1" containsBlank="1" containsMixedTypes="1" minDate="2026-03-09T00:00:00" maxDate="1899-12-31T01:47:04"/>
    </cacheField>
    <cacheField name="Thứ 33" numFmtId="0">
      <sharedItems containsDate="1" containsBlank="1" containsMixedTypes="1" minDate="2026-03-10T00:00:00" maxDate="1900-01-02T17:56:04"/>
    </cacheField>
    <cacheField name="Thứ 43" numFmtId="0">
      <sharedItems containsDate="1" containsBlank="1" containsMixedTypes="1" minDate="2026-03-11T00:00:00" maxDate="1900-01-02T17:56:04"/>
    </cacheField>
    <cacheField name="Thứ 53" numFmtId="0">
      <sharedItems containsDate="1" containsBlank="1" containsMixedTypes="1" minDate="2026-03-12T00:00:00" maxDate="1900-01-10T01:09:04"/>
    </cacheField>
    <cacheField name="Thứ 63" numFmtId="0">
      <sharedItems containsDate="1" containsBlank="1" containsMixedTypes="1" minDate="2026-03-13T00:00:00" maxDate="1900-01-10T01:09:04"/>
    </cacheField>
    <cacheField name="Thứ 73" numFmtId="0">
      <sharedItems containsDate="1" containsBlank="1" containsMixedTypes="1" minDate="2026-03-14T00:00:00" maxDate="1900-01-02T17:56:04"/>
    </cacheField>
    <cacheField name="CN3" numFmtId="0">
      <sharedItems containsNonDate="0" containsDate="1" containsString="0" containsBlank="1" minDate="2026-03-15T00:00:00" maxDate="2026-03-1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3">
  <r>
    <m/>
    <x v="0"/>
    <x v="0"/>
    <s v="MĐ"/>
    <m/>
    <m/>
    <d v="2026-02-23T00:00:00"/>
    <d v="2026-02-24T00:00:00"/>
    <d v="2026-02-25T00:00:00"/>
    <d v="2026-02-26T00:00:00"/>
    <d v="2026-02-27T00:00:00"/>
    <d v="2026-02-28T00:00:00"/>
    <d v="2026-03-01T00:00:00"/>
    <d v="2026-03-02T00:00:00"/>
    <d v="2026-03-03T00:00:00"/>
    <d v="2026-03-04T00:00:00"/>
    <d v="2026-03-05T00:00:00"/>
    <d v="2026-03-06T00:00:00"/>
    <d v="2026-03-07T00:00:00"/>
    <d v="2026-03-08T00:00:00"/>
    <d v="2026-03-09T00:00:00"/>
    <d v="2026-03-10T00:00:00"/>
    <d v="2026-03-11T00:00:00"/>
    <d v="2026-03-12T00:00:00"/>
    <d v="2026-03-13T00:00:00"/>
    <d v="2026-03-14T00:00:00"/>
    <d v="2026-03-15T00:00:00"/>
  </r>
  <r>
    <n v="1"/>
    <x v="1"/>
    <x v="1"/>
    <s v="Văn hóa"/>
    <m/>
    <m/>
    <m/>
    <n v="308"/>
    <n v="308"/>
    <m/>
    <m/>
    <n v="308"/>
    <m/>
    <m/>
    <n v="308"/>
    <n v="308"/>
    <m/>
    <m/>
    <n v="308"/>
    <m/>
    <m/>
    <n v="308"/>
    <n v="308"/>
    <m/>
    <m/>
    <n v="308"/>
    <m/>
  </r>
  <r>
    <n v="1"/>
    <x v="1"/>
    <x v="2"/>
    <m/>
    <s v="Dự phòng học lại, thi lại, học bổ sung"/>
    <m/>
    <s v="DP"/>
    <m/>
    <m/>
    <s v="DP"/>
    <s v="DP"/>
    <m/>
    <m/>
    <s v="DP"/>
    <m/>
    <m/>
    <s v="DP"/>
    <s v="DP"/>
    <m/>
    <m/>
    <s v="DP"/>
    <m/>
    <m/>
    <s v="DP"/>
    <s v="DP"/>
    <m/>
    <m/>
  </r>
  <r>
    <n v="2"/>
    <x v="2"/>
    <x v="1"/>
    <s v="Văn hóa"/>
    <m/>
    <m/>
    <n v="105"/>
    <n v="105"/>
    <m/>
    <m/>
    <m/>
    <m/>
    <m/>
    <n v="105"/>
    <n v="105"/>
    <m/>
    <m/>
    <m/>
    <m/>
    <m/>
    <n v="105"/>
    <n v="105"/>
    <m/>
    <m/>
    <m/>
    <m/>
    <m/>
  </r>
  <r>
    <n v="2"/>
    <x v="2"/>
    <x v="3"/>
    <s v="MĐ22 "/>
    <s v="BT&amp;SC HT TRUYỀN LỰC"/>
    <n v="8"/>
    <m/>
    <m/>
    <m/>
    <s v="X/OTO _x000a_(T2.2-D) - S"/>
    <s v="X/OTO _x000a_(T2.2-D) - S"/>
    <m/>
    <m/>
    <m/>
    <m/>
    <s v="X/OTO _x000a_(T2.2-D) - S"/>
    <s v="X/OTO _x000a_(T2.2-D) - S"/>
    <s v="X/OTO _x000a_(T2.2-D) - S"/>
    <m/>
    <m/>
    <m/>
    <m/>
    <s v="X/OTO _x000a_(T2.2-D) - S"/>
    <s v="X/OTO _x000a_(T2.2-D) - S"/>
    <s v="X/OTO _x000a_(T2.2-D) - S"/>
    <m/>
    <m/>
  </r>
  <r>
    <n v="3"/>
    <x v="3"/>
    <x v="1"/>
    <s v="Văn hóa"/>
    <m/>
    <m/>
    <n v="106"/>
    <n v="106"/>
    <m/>
    <m/>
    <m/>
    <m/>
    <m/>
    <n v="106"/>
    <n v="106"/>
    <m/>
    <m/>
    <m/>
    <m/>
    <m/>
    <n v="106"/>
    <n v="106"/>
    <m/>
    <m/>
    <m/>
    <m/>
    <m/>
  </r>
  <r>
    <n v="3"/>
    <x v="3"/>
    <x v="4"/>
    <s v="MĐ 21"/>
    <s v="BT&amp;SC  TRANG BỊ DIÊN Ô TÔ"/>
    <n v="8"/>
    <m/>
    <m/>
    <s v="X/OTO _x000a_(T2.3-D) - S"/>
    <m/>
    <m/>
    <m/>
    <m/>
    <m/>
    <m/>
    <s v="X/OTO _x000a_(T2.3-D) - S"/>
    <m/>
    <m/>
    <m/>
    <m/>
    <m/>
    <m/>
    <s v="X/OTO _x000a_(T2.3-D) - S"/>
    <m/>
    <m/>
    <m/>
    <m/>
  </r>
  <r>
    <n v="3"/>
    <x v="3"/>
    <x v="5"/>
    <s v="MĐ 22 "/>
    <s v=" BT-SC HT TRUYỀN LỰC"/>
    <n v="8"/>
    <m/>
    <m/>
    <m/>
    <s v="X/OTO _x000a_(T2.1-D) - S"/>
    <m/>
    <m/>
    <m/>
    <m/>
    <m/>
    <m/>
    <s v="X/OTO _x000a_(T2.1-D) - S"/>
    <m/>
    <m/>
    <m/>
    <m/>
    <m/>
    <m/>
    <s v="X/OTO _x000a_(T2.1-D) - S"/>
    <s v="X/OTO _x000a_(T2.1-D) - S"/>
    <m/>
    <m/>
  </r>
  <r>
    <n v="4"/>
    <x v="4"/>
    <x v="1"/>
    <s v="Văn hóa"/>
    <m/>
    <m/>
    <m/>
    <m/>
    <m/>
    <n v="206"/>
    <n v="206"/>
    <m/>
    <m/>
    <m/>
    <m/>
    <m/>
    <n v="206"/>
    <n v="206"/>
    <m/>
    <m/>
    <m/>
    <m/>
    <m/>
    <n v="206"/>
    <n v="206"/>
    <m/>
    <m/>
  </r>
  <r>
    <n v="4"/>
    <x v="4"/>
    <x v="5"/>
    <s v="MĐ 16 "/>
    <s v="BT, SC CCTK-TT VÀ BPCĐ CỦA Đ/CƠ "/>
    <n v="6"/>
    <s v="X/OTO _x000a_(T2.1-D) - S"/>
    <s v="X/OTO _x000a_(T2.1-D) - S"/>
    <s v="X/OTO _x000a_(T2.1-D) - S"/>
    <m/>
    <m/>
    <m/>
    <m/>
    <s v="X/OTO _x000a_(T2.1-D) - S"/>
    <m/>
    <m/>
    <m/>
    <m/>
    <m/>
    <m/>
    <m/>
    <m/>
    <m/>
    <m/>
    <m/>
    <m/>
    <m/>
  </r>
  <r>
    <n v="4"/>
    <x v="4"/>
    <x v="5"/>
    <s v="MĐ 16 "/>
    <s v="Thi kết thúc môn"/>
    <n v="6"/>
    <m/>
    <m/>
    <m/>
    <m/>
    <m/>
    <m/>
    <m/>
    <m/>
    <s v="X/OTO _x000a_(T2.1-D) - S"/>
    <m/>
    <m/>
    <m/>
    <m/>
    <m/>
    <m/>
    <m/>
    <m/>
    <m/>
    <m/>
    <m/>
    <m/>
  </r>
  <r>
    <n v="5"/>
    <x v="4"/>
    <x v="5"/>
    <s v="MĐ 17 "/>
    <s v="BT, SC HỆ HỐNG PHÂN PHỐI KHÍ"/>
    <n v="6"/>
    <m/>
    <m/>
    <m/>
    <m/>
    <m/>
    <m/>
    <m/>
    <m/>
    <m/>
    <m/>
    <m/>
    <m/>
    <m/>
    <m/>
    <s v="X/OTO _x000a_(T2.1-D) - S"/>
    <s v="X/OTO _x000a_(T2.1-D) - S"/>
    <m/>
    <m/>
    <m/>
    <m/>
    <m/>
  </r>
  <r>
    <n v="5"/>
    <x v="5"/>
    <x v="1"/>
    <s v="Văn hóa"/>
    <m/>
    <m/>
    <m/>
    <m/>
    <m/>
    <n v="207"/>
    <n v="207"/>
    <m/>
    <m/>
    <m/>
    <m/>
    <m/>
    <n v="207"/>
    <n v="207"/>
    <m/>
    <m/>
    <m/>
    <m/>
    <m/>
    <n v="207"/>
    <n v="207"/>
    <m/>
    <m/>
  </r>
  <r>
    <n v="5"/>
    <x v="5"/>
    <x v="6"/>
    <s v="MĐ 13 "/>
    <s v="GIA CÔNG CHI TIẾT VÀ CỤM CHI TIẾT BẰNG DCCT "/>
    <n v="6"/>
    <s v="X/ĐC (ODA) - C"/>
    <s v="X/ĐC (ODA) - C"/>
    <m/>
    <m/>
    <m/>
    <m/>
    <m/>
    <s v="X/ĐC (ODA) - C"/>
    <m/>
    <m/>
    <m/>
    <m/>
    <m/>
    <m/>
    <s v="X/ĐC (ODA) - C"/>
    <m/>
    <m/>
    <m/>
    <m/>
    <m/>
    <m/>
  </r>
  <r>
    <n v="5"/>
    <x v="5"/>
    <x v="7"/>
    <s v="MĐ 16  "/>
    <s v="BT, SC CCTK-TT VÀ BPCĐ CỦA Đ/CƠ "/>
    <n v="6"/>
    <m/>
    <m/>
    <m/>
    <m/>
    <m/>
    <m/>
    <m/>
    <m/>
    <s v="X/OTO _x000a_(T2.1-D) - S"/>
    <m/>
    <m/>
    <m/>
    <m/>
    <m/>
    <m/>
    <s v="X/OTO _x000a_(T2.1-D) - S"/>
    <m/>
    <m/>
    <m/>
    <m/>
    <m/>
  </r>
  <r>
    <n v="5"/>
    <x v="5"/>
    <x v="5"/>
    <s v="MĐ 17"/>
    <s v="BT, SC HỆ HỐNG PHÂN PHỐI KHÍ"/>
    <n v="6"/>
    <m/>
    <m/>
    <m/>
    <m/>
    <m/>
    <m/>
    <m/>
    <m/>
    <m/>
    <s v="X/OTO _x000a_(T2.1-D) - S"/>
    <m/>
    <m/>
    <m/>
    <m/>
    <m/>
    <m/>
    <s v="X/OTO _x000a_(T2.1-D) - S"/>
    <m/>
    <m/>
    <m/>
    <m/>
  </r>
  <r>
    <n v="7"/>
    <x v="6"/>
    <x v="8"/>
    <s v="MH 06"/>
    <s v="Tiếng anh"/>
    <n v="5"/>
    <m/>
    <m/>
    <m/>
    <m/>
    <s v="P.TV-T4-C"/>
    <m/>
    <m/>
    <m/>
    <s v="P.TV-T4-C"/>
    <m/>
    <m/>
    <m/>
    <m/>
    <m/>
    <m/>
    <m/>
    <m/>
    <m/>
    <s v="P.TV-T4-S"/>
    <m/>
    <m/>
  </r>
  <r>
    <n v="7"/>
    <x v="6"/>
    <x v="9"/>
    <s v="MD06"/>
    <s v="Điều chỉnh, vận hành và bảo trì các máy cắt bằng tia lửa điện và máy mài"/>
    <n v="8"/>
    <s v="X/CNC (ODA) - S"/>
    <s v="X/CNC (ODA) - S"/>
    <s v="X/CNC (ODA) - S"/>
    <s v="X/CNC (ODA) - S"/>
    <m/>
    <m/>
    <m/>
    <s v="X/CNC (ODA) - S"/>
    <m/>
    <m/>
    <m/>
    <s v="X/CNC (ODA) - S"/>
    <m/>
    <m/>
    <m/>
    <m/>
    <m/>
    <m/>
    <m/>
    <m/>
    <m/>
  </r>
  <r>
    <n v="7"/>
    <x v="6"/>
    <x v="9"/>
    <s v="MD06"/>
    <s v="Thi kết thúc môn"/>
    <n v="8"/>
    <m/>
    <m/>
    <m/>
    <m/>
    <m/>
    <m/>
    <m/>
    <m/>
    <m/>
    <m/>
    <m/>
    <m/>
    <m/>
    <m/>
    <s v="X/CNC (ODA) - S"/>
    <m/>
    <m/>
    <m/>
    <m/>
    <m/>
    <m/>
  </r>
  <r>
    <n v="7"/>
    <x v="6"/>
    <x v="9"/>
    <s v="MD07 "/>
    <s v=" Cắt gọt kim loại CNC 2: Chế tạo hoàn thiện các chi tiết và cụm chi tiết trên máy tiện CNC (2 trục)"/>
    <n v="8"/>
    <m/>
    <m/>
    <m/>
    <m/>
    <m/>
    <m/>
    <m/>
    <m/>
    <m/>
    <s v="TT CAD/CAM/CNC - S"/>
    <s v="TT CAD/CAM/CNC - S"/>
    <m/>
    <m/>
    <m/>
    <m/>
    <s v="TT CAD/CAM/CNC - S"/>
    <s v="TT CAD/CAM/CNC - S"/>
    <s v="TT CAD/CAM/CNC - S"/>
    <m/>
    <m/>
    <m/>
  </r>
  <r>
    <n v="8"/>
    <x v="7"/>
    <x v="10"/>
    <s v="MĐ 21"/>
    <s v="Phay rãnh"/>
    <n v="8"/>
    <s v="X/PHAY (ODA) - S"/>
    <s v="X/PHAY (ODA) - S"/>
    <s v="X/PHAY (ODA) - S"/>
    <m/>
    <m/>
    <m/>
    <m/>
    <m/>
    <m/>
    <m/>
    <m/>
    <m/>
    <m/>
    <m/>
    <m/>
    <m/>
    <m/>
    <m/>
    <m/>
    <m/>
    <m/>
  </r>
  <r>
    <n v="8"/>
    <x v="7"/>
    <x v="10"/>
    <s v="MĐ 21"/>
    <s v="Thi kết thúc môn"/>
    <n v="4"/>
    <m/>
    <m/>
    <m/>
    <m/>
    <m/>
    <m/>
    <m/>
    <s v="X/PHAY (ODA) - S"/>
    <m/>
    <m/>
    <m/>
    <m/>
    <m/>
    <m/>
    <m/>
    <m/>
    <m/>
    <m/>
    <m/>
    <m/>
    <m/>
  </r>
  <r>
    <n v="8"/>
    <x v="7"/>
    <x v="10"/>
    <s v="MĐ 22"/>
    <s v="Tiện côn"/>
    <n v="6"/>
    <m/>
    <m/>
    <m/>
    <s v="X/TIỆN (ODA) - C"/>
    <m/>
    <m/>
    <m/>
    <m/>
    <m/>
    <s v="X/TIỆN (ODA) - C"/>
    <s v="X/TIỆN (ODA) - C"/>
    <s v="X/TIỆN (ODA) - C"/>
    <m/>
    <m/>
    <s v="X/TIỆN (ODA) - C"/>
    <s v="X/TIỆN (ODA) - C"/>
    <s v="X/TIỆN (ODA) - C"/>
    <m/>
    <m/>
    <m/>
    <m/>
  </r>
  <r>
    <n v="8"/>
    <x v="7"/>
    <x v="11"/>
    <s v="MĐ 23"/>
    <s v="Tiện ren"/>
    <n v="6"/>
    <m/>
    <m/>
    <m/>
    <m/>
    <m/>
    <m/>
    <m/>
    <m/>
    <m/>
    <m/>
    <m/>
    <m/>
    <m/>
    <m/>
    <m/>
    <m/>
    <m/>
    <s v="X/TIỆN (ODA) - S"/>
    <m/>
    <m/>
    <m/>
  </r>
  <r>
    <n v="8"/>
    <x v="7"/>
    <x v="8"/>
    <s v="MH 06"/>
    <s v="Tiếng anh"/>
    <n v="5"/>
    <m/>
    <m/>
    <m/>
    <m/>
    <s v="P.TV-T4-C"/>
    <m/>
    <m/>
    <m/>
    <s v="P.TV-T4-C"/>
    <m/>
    <m/>
    <m/>
    <m/>
    <m/>
    <m/>
    <m/>
    <m/>
    <m/>
    <s v="P.TV-T4-S"/>
    <m/>
    <m/>
  </r>
  <r>
    <n v="9"/>
    <x v="8"/>
    <x v="12"/>
    <s v="MH 03"/>
    <s v="Giáo dục thể chất"/>
    <n v="4"/>
    <m/>
    <m/>
    <m/>
    <m/>
    <s v="TTVH-S"/>
    <m/>
    <m/>
    <m/>
    <m/>
    <m/>
    <m/>
    <s v="TTVH-C"/>
    <m/>
    <m/>
    <m/>
    <m/>
    <m/>
    <s v="TTVH-S"/>
    <m/>
    <m/>
    <m/>
  </r>
  <r>
    <n v="9"/>
    <x v="8"/>
    <x v="13"/>
    <s v="MH 01"/>
    <s v="Giáo dục chính trị"/>
    <n v="5"/>
    <m/>
    <s v="P.TV-T4-S"/>
    <m/>
    <m/>
    <m/>
    <m/>
    <m/>
    <m/>
    <m/>
    <m/>
    <m/>
    <m/>
    <m/>
    <m/>
    <m/>
    <m/>
    <m/>
    <m/>
    <s v="P.TV-T4-C"/>
    <m/>
    <m/>
  </r>
  <r>
    <n v="9"/>
    <x v="8"/>
    <x v="14"/>
    <s v="MD02"/>
    <s v="Gia công các chi tiết trên máy công cụ vạn năng"/>
    <n v="8"/>
    <s v="X/TIỆN (ODA) - S"/>
    <m/>
    <s v="X/TIỆN (ODA) - S"/>
    <s v="X/TIỆN (ODA) - S"/>
    <m/>
    <m/>
    <m/>
    <s v="X/TIỆN (ODA) - S"/>
    <s v="X/TIỆN (ODA) - S"/>
    <s v="X/TIỆN (ODA) - S"/>
    <s v="X/TIỆN (ODA) - S"/>
    <m/>
    <m/>
    <m/>
    <s v="X/TIỆN (ODA) - S"/>
    <s v="X/TIỆN (ODA) - S"/>
    <s v="X/TIỆN (ODA) - S"/>
    <m/>
    <m/>
    <m/>
    <m/>
  </r>
  <r>
    <n v="9"/>
    <x v="9"/>
    <x v="15"/>
    <s v="MH 01"/>
    <s v="Giáo dục chính trị"/>
    <n v="5"/>
    <m/>
    <m/>
    <m/>
    <m/>
    <m/>
    <m/>
    <m/>
    <s v="206-C"/>
    <m/>
    <m/>
    <m/>
    <m/>
    <m/>
    <m/>
    <s v="P.TV-T4-S"/>
    <m/>
    <m/>
    <s v="P.TV-T4-C"/>
    <m/>
    <m/>
    <m/>
  </r>
  <r>
    <n v="9"/>
    <x v="9"/>
    <x v="16"/>
    <s v="MĐ 16"/>
    <s v="Kỹ thuật Hàn"/>
    <n v="6"/>
    <s v="X/HÀN (D) - S"/>
    <s v="X/HÀN (D) - S"/>
    <s v="X/HÀN (D) - S"/>
    <m/>
    <m/>
    <m/>
    <m/>
    <m/>
    <s v="X/HÀN (D) - S"/>
    <s v="X/HÀN (D) - S"/>
    <m/>
    <m/>
    <m/>
    <m/>
    <m/>
    <s v="X/HÀN (D) - S"/>
    <s v="X/HÀN (D) - S"/>
    <m/>
    <m/>
    <m/>
    <m/>
  </r>
  <r>
    <n v="9"/>
    <x v="9"/>
    <x v="17"/>
    <s v="MĐ 13"/>
    <s v="Thiết kế trên AutoCad"/>
    <n v="6"/>
    <m/>
    <m/>
    <m/>
    <s v="P.TKCK 1 (ODA) - C"/>
    <s v="P.TKCK 1 (ODA) - C"/>
    <m/>
    <m/>
    <m/>
    <m/>
    <m/>
    <s v="P.TKCK 1 (ODA) - C"/>
    <s v="P.TKCK 1 (ODA) - C"/>
    <m/>
    <m/>
    <m/>
    <m/>
    <m/>
    <m/>
    <s v="P.TKCK 1 (ODA) - C"/>
    <m/>
    <m/>
  </r>
  <r>
    <n v="10"/>
    <x v="10"/>
    <x v="1"/>
    <s v="Văn hóa"/>
    <m/>
    <m/>
    <m/>
    <n v="306"/>
    <n v="306"/>
    <m/>
    <m/>
    <n v="306"/>
    <m/>
    <m/>
    <n v="306"/>
    <n v="306"/>
    <m/>
    <m/>
    <n v="306"/>
    <m/>
    <m/>
    <n v="306"/>
    <n v="306"/>
    <m/>
    <m/>
    <n v="306"/>
    <m/>
  </r>
  <r>
    <n v="10"/>
    <x v="10"/>
    <x v="18"/>
    <m/>
    <s v="Dự phòng học lại, thi lại, học bổ sung"/>
    <m/>
    <s v="DP"/>
    <m/>
    <m/>
    <s v="DP"/>
    <s v="DP"/>
    <m/>
    <m/>
    <s v="DP"/>
    <m/>
    <m/>
    <s v="DP"/>
    <s v="DP"/>
    <m/>
    <m/>
    <s v="DP"/>
    <m/>
    <m/>
    <s v="DP"/>
    <s v="DP"/>
    <m/>
    <m/>
  </r>
  <r>
    <n v="11"/>
    <x v="11"/>
    <x v="1"/>
    <s v="Văn hóa"/>
    <m/>
    <m/>
    <s v="207, 208"/>
    <s v="207, 208"/>
    <m/>
    <m/>
    <m/>
    <m/>
    <m/>
    <s v="207, 208"/>
    <s v="207, 208"/>
    <m/>
    <m/>
    <m/>
    <m/>
    <m/>
    <s v="207, 208"/>
    <s v="207, 208"/>
    <m/>
    <m/>
    <m/>
    <m/>
    <m/>
  </r>
  <r>
    <n v="11"/>
    <x v="11"/>
    <x v="14"/>
    <s v="MĐ 16"/>
    <s v="Phay mặt phẳng"/>
    <n v="8"/>
    <m/>
    <m/>
    <m/>
    <m/>
    <s v="X/PHAY (ODA) - C"/>
    <m/>
    <m/>
    <m/>
    <m/>
    <m/>
    <m/>
    <s v="X/PHAY (ODA) - C"/>
    <m/>
    <m/>
    <m/>
    <m/>
    <m/>
    <m/>
    <m/>
    <m/>
    <m/>
  </r>
  <r>
    <n v="11"/>
    <x v="11"/>
    <x v="14"/>
    <s v="MĐ 16"/>
    <s v="Thi kết thúc môn"/>
    <n v="4"/>
    <m/>
    <m/>
    <m/>
    <m/>
    <m/>
    <m/>
    <m/>
    <m/>
    <m/>
    <m/>
    <m/>
    <m/>
    <m/>
    <m/>
    <m/>
    <m/>
    <m/>
    <m/>
    <s v="X/PHAY (ODA) - C"/>
    <m/>
    <m/>
  </r>
  <r>
    <n v="11"/>
    <x v="11"/>
    <x v="19"/>
    <s v="MĐ 17"/>
    <s v="Phay rãnh"/>
    <n v="8"/>
    <m/>
    <m/>
    <s v="X/PHAY (ODA) - C"/>
    <s v="X/PHAY (ODA) - C"/>
    <m/>
    <m/>
    <m/>
    <m/>
    <m/>
    <s v="X/PHAY (ODA) - C"/>
    <s v="X/PHAY (ODA) - C"/>
    <m/>
    <m/>
    <m/>
    <m/>
    <m/>
    <s v="X/PHAY (ODA) - C"/>
    <s v="X/PHAY (ODA) - C"/>
    <m/>
    <m/>
    <m/>
  </r>
  <r>
    <n v="12"/>
    <x v="12"/>
    <x v="1"/>
    <s v="Văn hóa "/>
    <m/>
    <m/>
    <m/>
    <m/>
    <m/>
    <n v="105"/>
    <n v="105"/>
    <m/>
    <m/>
    <m/>
    <m/>
    <m/>
    <n v="105"/>
    <n v="105"/>
    <m/>
    <m/>
    <m/>
    <m/>
    <m/>
    <n v="105"/>
    <n v="105"/>
    <m/>
    <m/>
  </r>
  <r>
    <n v="12"/>
    <x v="12"/>
    <x v="20"/>
    <s v="MH 12"/>
    <s v="An toàn vệ sinh lao động"/>
    <n v="5"/>
    <m/>
    <m/>
    <s v="208-C"/>
    <m/>
    <m/>
    <m/>
    <m/>
    <m/>
    <m/>
    <s v="207-C"/>
    <m/>
    <m/>
    <m/>
    <m/>
    <s v="305-C"/>
    <m/>
    <m/>
    <m/>
    <m/>
    <m/>
    <m/>
  </r>
  <r>
    <n v="12"/>
    <x v="12"/>
    <x v="17"/>
    <s v="MĐ 13"/>
    <s v="Thiết kế trên AutoCad"/>
    <n v="6"/>
    <s v="P.TKCK 1 (ODA) - C"/>
    <m/>
    <m/>
    <m/>
    <m/>
    <m/>
    <m/>
    <s v="P.TKCK 1 (ODA) - C"/>
    <m/>
    <m/>
    <m/>
    <m/>
    <m/>
    <m/>
    <m/>
    <m/>
    <s v="P.TKCK 1 (ODA) - C"/>
    <m/>
    <m/>
    <m/>
    <m/>
  </r>
  <r>
    <n v="14"/>
    <x v="13"/>
    <x v="21"/>
    <s v="MH 01"/>
    <s v="Giáo dục chính trị"/>
    <n v="5"/>
    <m/>
    <m/>
    <m/>
    <s v="Hội trường B-C"/>
    <m/>
    <m/>
    <m/>
    <m/>
    <m/>
    <m/>
    <s v="P.TV-T4-S"/>
    <m/>
    <m/>
    <m/>
    <m/>
    <m/>
    <s v="106-S"/>
    <m/>
    <m/>
    <m/>
    <m/>
  </r>
  <r>
    <n v="14"/>
    <x v="13"/>
    <x v="11"/>
    <s v="MĐ 21"/>
    <s v="Phay cơ bản"/>
    <n v="8"/>
    <s v="X/PHAY (ODA) - C"/>
    <m/>
    <m/>
    <m/>
    <s v="X/PHAY (ODA) - S"/>
    <m/>
    <m/>
    <m/>
    <m/>
    <m/>
    <m/>
    <m/>
    <m/>
    <m/>
    <m/>
    <m/>
    <m/>
    <m/>
    <m/>
    <m/>
    <m/>
  </r>
  <r>
    <n v="14"/>
    <x v="13"/>
    <x v="11"/>
    <s v="MĐ 21"/>
    <s v="Thi kết thúc môn"/>
    <n v="4"/>
    <m/>
    <m/>
    <m/>
    <m/>
    <m/>
    <m/>
    <m/>
    <s v="X/PHAY (ODA) - C"/>
    <m/>
    <m/>
    <m/>
    <m/>
    <m/>
    <m/>
    <m/>
    <m/>
    <m/>
    <m/>
    <m/>
    <m/>
    <m/>
  </r>
  <r>
    <n v="14"/>
    <x v="13"/>
    <x v="17"/>
    <s v="MĐ 22"/>
    <s v="Tiện nâng cao"/>
    <n v="8"/>
    <m/>
    <s v="X/TIỆN (ODA) - C"/>
    <s v="X/TIỆN (ODA) - C"/>
    <m/>
    <m/>
    <m/>
    <m/>
    <m/>
    <s v="X/TIỆN (ODA) - C"/>
    <s v="X/TIỆN (ODA) - C"/>
    <m/>
    <m/>
    <m/>
    <m/>
    <s v="X/TIỆN (ODA) - C"/>
    <s v="X/TIỆN (ODA) - C"/>
    <m/>
    <s v="X/TIỆN (ODA) - C"/>
    <m/>
    <m/>
    <m/>
  </r>
  <r>
    <n v="14"/>
    <x v="13"/>
    <x v="22"/>
    <s v="MĐ 23"/>
    <s v="Phay nâng cao"/>
    <n v="8"/>
    <m/>
    <m/>
    <m/>
    <m/>
    <m/>
    <m/>
    <m/>
    <m/>
    <m/>
    <m/>
    <m/>
    <s v="X/PHAY (ODA) - S"/>
    <m/>
    <m/>
    <m/>
    <m/>
    <m/>
    <m/>
    <s v="X/PHAY (ODA) - S"/>
    <m/>
    <m/>
  </r>
  <r>
    <n v="15"/>
    <x v="14"/>
    <x v="23"/>
    <s v="MĐ 14"/>
    <s v="Sử dụng dụng cụ cầm tay"/>
    <n v="5"/>
    <m/>
    <m/>
    <m/>
    <m/>
    <s v="X/SDDCCT(D) - S"/>
    <m/>
    <m/>
    <m/>
    <m/>
    <m/>
    <m/>
    <m/>
    <m/>
    <m/>
    <m/>
    <m/>
    <m/>
    <m/>
    <m/>
    <m/>
    <m/>
  </r>
  <r>
    <n v="15"/>
    <x v="14"/>
    <x v="23"/>
    <s v="MĐ 14"/>
    <s v="Thi kết thúc môn"/>
    <n v="4"/>
    <m/>
    <m/>
    <m/>
    <m/>
    <m/>
    <m/>
    <m/>
    <m/>
    <m/>
    <s v="X/SDDCCT(D) - S"/>
    <m/>
    <m/>
    <m/>
    <m/>
    <m/>
    <m/>
    <m/>
    <m/>
    <m/>
    <m/>
    <m/>
  </r>
  <r>
    <n v="15"/>
    <x v="14"/>
    <x v="22"/>
    <s v="MĐ 13"/>
    <s v="Thiết kế trên AutoCad"/>
    <n v="6"/>
    <m/>
    <m/>
    <s v="P.LT (ODA) - S"/>
    <s v="P.LT (ODA) - S"/>
    <m/>
    <m/>
    <m/>
    <s v="P.LT (ODA) - S"/>
    <s v="P.LT (ODA) - S"/>
    <m/>
    <m/>
    <m/>
    <m/>
    <m/>
    <m/>
    <s v="P.LT (ODA) - S"/>
    <s v="P.LT (ODA) - S"/>
    <s v="P.LT (ODA) - S"/>
    <m/>
    <m/>
    <m/>
  </r>
  <r>
    <n v="15"/>
    <x v="14"/>
    <x v="19"/>
    <s v="MĐ 17"/>
    <s v="Truyền động cơ khí"/>
    <n v="6"/>
    <m/>
    <s v="X/CNC (ODA) - C"/>
    <m/>
    <m/>
    <m/>
    <m/>
    <m/>
    <m/>
    <m/>
    <m/>
    <m/>
    <s v="X/CNC (ODA) - C"/>
    <m/>
    <m/>
    <s v="X/CNC (ODA) - C"/>
    <m/>
    <m/>
    <m/>
    <m/>
    <m/>
    <m/>
  </r>
  <r>
    <n v="15"/>
    <x v="14"/>
    <x v="12"/>
    <s v="MH 03"/>
    <s v="Giáo dục thể chất "/>
    <n v="4"/>
    <s v="TTVH-S"/>
    <m/>
    <m/>
    <m/>
    <m/>
    <m/>
    <m/>
    <m/>
    <m/>
    <m/>
    <s v="TTVH-C"/>
    <m/>
    <m/>
    <m/>
    <m/>
    <m/>
    <m/>
    <m/>
    <s v="TTVH-S"/>
    <m/>
    <m/>
  </r>
  <r>
    <n v="16"/>
    <x v="15"/>
    <x v="2"/>
    <m/>
    <s v="Đồ án tốt nghiệp"/>
    <m/>
    <s v="ĐATN"/>
    <s v="ĐATN"/>
    <s v="ĐATN"/>
    <s v="ĐATN"/>
    <s v="ĐATN"/>
    <m/>
    <m/>
    <m/>
    <m/>
    <m/>
    <m/>
    <m/>
    <m/>
    <m/>
    <m/>
    <m/>
    <m/>
    <m/>
    <m/>
    <m/>
    <m/>
  </r>
  <r>
    <n v="17"/>
    <x v="16"/>
    <x v="2"/>
    <m/>
    <s v="Đồ án tốt nghiệp"/>
    <m/>
    <s v="ĐATN"/>
    <s v="ĐATN"/>
    <s v="ĐATN"/>
    <s v="ĐATN"/>
    <s v="ĐATN"/>
    <m/>
    <m/>
    <m/>
    <m/>
    <m/>
    <m/>
    <m/>
    <m/>
    <m/>
    <m/>
    <m/>
    <m/>
    <m/>
    <m/>
    <m/>
    <m/>
  </r>
  <r>
    <n v="18"/>
    <x v="17"/>
    <x v="2"/>
    <m/>
    <s v="Đồ án tốt nghiệp"/>
    <m/>
    <s v="ĐATN"/>
    <s v="ĐATN"/>
    <s v="ĐATN"/>
    <s v="ĐATN"/>
    <s v="ĐATN"/>
    <m/>
    <m/>
    <m/>
    <m/>
    <m/>
    <m/>
    <m/>
    <m/>
    <m/>
    <m/>
    <m/>
    <m/>
    <m/>
    <m/>
    <m/>
    <m/>
  </r>
  <r>
    <n v="19"/>
    <x v="18"/>
    <x v="24"/>
    <s v="MĐ 25"/>
    <s v="Bảo dưỡng và sửa chữa hệ thống truyền lực"/>
    <n v="8"/>
    <s v="X/OTO _x000a_(T1.2-D) - S"/>
    <s v="X/OTO _x000a_(T1.2-D) - S"/>
    <m/>
    <m/>
    <m/>
    <m/>
    <m/>
    <s v="X/OTO _x000a_(T1.2-D) - S"/>
    <m/>
    <m/>
    <s v="X/OTO _x000a_(T1.2-D) - S"/>
    <m/>
    <m/>
    <m/>
    <s v="X/OTO _x000a_(T1.2-D) - S"/>
    <m/>
    <m/>
    <s v="X/OTO _x000a_(T1.2-D) - S"/>
    <m/>
    <m/>
    <m/>
  </r>
  <r>
    <n v="19"/>
    <x v="18"/>
    <x v="25"/>
    <s v="MD 27 "/>
    <s v="BẢO DƯỠNG VÀ SỬA CHỮA  HỆ THỐNG LÁI "/>
    <n v="8"/>
    <m/>
    <m/>
    <s v="X/OTO _x000a_(T1-D) - S"/>
    <s v="X/OTO _x000a_(T1-D) - S"/>
    <s v="X/OTO _x000a_(T1-D) - S"/>
    <m/>
    <m/>
    <m/>
    <s v="X/OTO _x000a_(T1-D) - S"/>
    <s v="X/OTO _x000a_(T1-D) - S"/>
    <m/>
    <s v="X/OTO _x000a_(T1-D) - S"/>
    <m/>
    <m/>
    <m/>
    <m/>
    <m/>
    <m/>
    <m/>
    <m/>
    <m/>
  </r>
  <r>
    <n v="19"/>
    <x v="18"/>
    <x v="25"/>
    <s v="MD 27 "/>
    <s v="Thi kết thúc môn"/>
    <n v="4"/>
    <m/>
    <m/>
    <m/>
    <m/>
    <m/>
    <m/>
    <m/>
    <m/>
    <m/>
    <m/>
    <m/>
    <m/>
    <m/>
    <m/>
    <m/>
    <s v="X/OTO _x000a_(T1-D) - S"/>
    <m/>
    <m/>
    <m/>
    <m/>
    <m/>
  </r>
  <r>
    <n v="19"/>
    <x v="18"/>
    <x v="25"/>
    <s v="MĐ28"/>
    <s v=" BD-SC HỆ THỐNG PHANH"/>
    <n v="8"/>
    <m/>
    <m/>
    <m/>
    <m/>
    <m/>
    <m/>
    <m/>
    <m/>
    <m/>
    <m/>
    <m/>
    <m/>
    <m/>
    <m/>
    <m/>
    <m/>
    <s v="X/OTO _x000a_(T1-D) - S"/>
    <m/>
    <s v="X/OTO _x000a_(T1-D) - S"/>
    <m/>
    <m/>
  </r>
  <r>
    <n v="20"/>
    <x v="19"/>
    <x v="7"/>
    <s v="MĐ 26 "/>
    <s v="BD - SC  HỆ THỐNG DI CHUYỂN"/>
    <n v="5"/>
    <s v="X/OTO _x000a_(T2.1-D) - S"/>
    <m/>
    <m/>
    <m/>
    <m/>
    <m/>
    <m/>
    <m/>
    <m/>
    <m/>
    <m/>
    <m/>
    <m/>
    <m/>
    <m/>
    <m/>
    <m/>
    <m/>
    <m/>
    <m/>
    <m/>
  </r>
  <r>
    <n v="20"/>
    <x v="19"/>
    <x v="7"/>
    <s v="MĐ 26 "/>
    <s v="Thi kết thúc môn"/>
    <n v="4"/>
    <m/>
    <m/>
    <m/>
    <m/>
    <m/>
    <m/>
    <m/>
    <s v="X/OTO _x000a_(T2.1-D) - S"/>
    <m/>
    <m/>
    <m/>
    <m/>
    <m/>
    <m/>
    <m/>
    <m/>
    <m/>
    <m/>
    <m/>
    <m/>
    <m/>
  </r>
  <r>
    <n v="20"/>
    <x v="19"/>
    <x v="26"/>
    <s v="MĐ 24"/>
    <s v=" BD - SC  TRANG BỊ DIÊN Ô TÔ"/>
    <n v="8"/>
    <m/>
    <s v="X/ĐC (ODA) - S"/>
    <s v="X/ĐC (ODA) - S"/>
    <s v="X/ĐC (ODA) - S"/>
    <s v="X/ĐC (ODA) - S"/>
    <m/>
    <m/>
    <m/>
    <s v="X/ĐC (ODA) - S"/>
    <s v="X/ĐC (ODA) - S"/>
    <s v="X/ĐC (ODA) - S"/>
    <s v="X/ĐC (ODA) - S"/>
    <m/>
    <m/>
    <s v="X/ĐC (ODA) - S"/>
    <s v="X/ĐC (ODA) - S"/>
    <s v="X/ĐC (ODA) - S"/>
    <s v="X/ĐC (ODA) - S"/>
    <s v="X/ĐC (ODA) - S"/>
    <m/>
    <m/>
  </r>
  <r>
    <n v="21"/>
    <x v="20"/>
    <x v="27"/>
    <s v="MĐ15 "/>
    <s v="THỰC HÀNH AUTOCAD"/>
    <n v="8"/>
    <s v="X/ĐC (ODA) - S"/>
    <s v="X/ĐC (ODA) - S"/>
    <s v="X/ĐC (ODA) - S"/>
    <m/>
    <m/>
    <m/>
    <m/>
    <s v="X/ĐC (ODA) - S"/>
    <m/>
    <m/>
    <m/>
    <m/>
    <m/>
    <m/>
    <m/>
    <m/>
    <m/>
    <m/>
    <m/>
    <m/>
    <m/>
  </r>
  <r>
    <n v="21"/>
    <x v="20"/>
    <x v="27"/>
    <s v="MĐ15 "/>
    <s v="Thi kết thúc môn"/>
    <n v="4"/>
    <m/>
    <m/>
    <m/>
    <m/>
    <m/>
    <m/>
    <m/>
    <m/>
    <s v="X/ĐC (ODA) - S"/>
    <m/>
    <m/>
    <m/>
    <m/>
    <m/>
    <m/>
    <m/>
    <m/>
    <m/>
    <m/>
    <m/>
    <m/>
  </r>
  <r>
    <n v="21"/>
    <x v="20"/>
    <x v="27"/>
    <s v="MĐ16"/>
    <s v="GIA CÔNG CHI TIẾT -CỤM CHI TIẾT BẰNG DCCT"/>
    <n v="8"/>
    <m/>
    <m/>
    <m/>
    <m/>
    <m/>
    <m/>
    <m/>
    <m/>
    <m/>
    <m/>
    <m/>
    <m/>
    <m/>
    <m/>
    <s v="X/ĐC (ODA) - S"/>
    <s v="X/ĐC (ODA) - S"/>
    <s v="X/ĐC (ODA) - S"/>
    <m/>
    <m/>
    <m/>
    <m/>
  </r>
  <r>
    <n v="21"/>
    <x v="20"/>
    <x v="7"/>
    <s v="MĐ 27 "/>
    <s v="BẢO DƯỠNG VÀ SỬA CHỮA  HỆ THỐNG LÁI"/>
    <n v="8"/>
    <m/>
    <m/>
    <m/>
    <s v="X/OTO _x000a_(T2.1-D) - S"/>
    <s v="X/OTO _x000a_(T2.1-D) - S"/>
    <m/>
    <m/>
    <m/>
    <m/>
    <m/>
    <s v="X/OTO _x000a_(T2.1-D) - S"/>
    <s v="X/OTO _x000a_(T2.1-D) - S"/>
    <m/>
    <m/>
    <m/>
    <m/>
    <m/>
    <s v="X/OTO _x000a_(T2.1-D) - S"/>
    <s v="X/OTO _x000a_(T2.1-D) - S"/>
    <m/>
    <m/>
  </r>
  <r>
    <n v="22"/>
    <x v="21"/>
    <x v="28"/>
    <s v="MH 06"/>
    <s v="Tiếng anh"/>
    <n v="5"/>
    <s v="307-S"/>
    <m/>
    <m/>
    <m/>
    <m/>
    <m/>
    <m/>
    <s v="307-S"/>
    <m/>
    <m/>
    <m/>
    <m/>
    <m/>
    <m/>
    <m/>
    <m/>
    <m/>
    <m/>
    <s v="307-S"/>
    <m/>
    <m/>
  </r>
  <r>
    <n v="22"/>
    <x v="21"/>
    <x v="25"/>
    <s v="MĐ 19 "/>
    <s v="SC, BD CCTK-TT VÀ BPCĐ CỦA Đ/CƠ "/>
    <n v="6"/>
    <m/>
    <s v="X/OTO _x000a_(T1-D) - S"/>
    <m/>
    <m/>
    <m/>
    <m/>
    <m/>
    <m/>
    <m/>
    <m/>
    <s v="X/OTO _x000a_(T1-D) - S"/>
    <m/>
    <m/>
    <m/>
    <s v="X/OTO _x000a_(T1-D) - S"/>
    <m/>
    <m/>
    <s v="X/OTO _x000a_(T1-D) - S"/>
    <m/>
    <m/>
    <m/>
  </r>
  <r>
    <n v="22"/>
    <x v="21"/>
    <x v="27"/>
    <s v="MĐ 15 "/>
    <s v="THỰC HÀNH AUTOCAD "/>
    <n v="6"/>
    <m/>
    <m/>
    <m/>
    <s v="X/ĐC (ODA) - S"/>
    <s v="X/ĐC (ODA) - S"/>
    <m/>
    <m/>
    <m/>
    <m/>
    <m/>
    <m/>
    <m/>
    <m/>
    <m/>
    <m/>
    <m/>
    <m/>
    <m/>
    <m/>
    <m/>
    <m/>
  </r>
  <r>
    <n v="22"/>
    <x v="21"/>
    <x v="27"/>
    <s v="MĐ 15 "/>
    <s v="Thi kết thúc môn"/>
    <n v="4"/>
    <m/>
    <m/>
    <m/>
    <m/>
    <m/>
    <m/>
    <m/>
    <m/>
    <m/>
    <m/>
    <m/>
    <s v="X/ĐC (ODA) - S"/>
    <m/>
    <m/>
    <m/>
    <m/>
    <m/>
    <m/>
    <m/>
    <m/>
    <m/>
  </r>
  <r>
    <n v="22"/>
    <x v="21"/>
    <x v="7"/>
    <s v="MĐ 21 "/>
    <s v=" BD-SC HT  BÔI TRƠN VÀ HT LÀM MÁT"/>
    <n v="6"/>
    <m/>
    <m/>
    <s v="X/OTO _x000a_(T2.1-D) - S"/>
    <m/>
    <m/>
    <m/>
    <m/>
    <m/>
    <m/>
    <s v="X/OTO _x000a_(T2.1-D) - S"/>
    <m/>
    <m/>
    <m/>
    <m/>
    <m/>
    <m/>
    <s v="X/OTO _x000a_(T2.1-D) - S"/>
    <m/>
    <m/>
    <m/>
    <m/>
  </r>
  <r>
    <n v="22"/>
    <x v="21"/>
    <x v="24"/>
    <s v="MĐ 22 "/>
    <s v=" BD, SC  HT NHIÊN LIỆU Đ/CƠ XĂNG "/>
    <n v="6"/>
    <m/>
    <m/>
    <m/>
    <m/>
    <m/>
    <m/>
    <m/>
    <m/>
    <s v="X/OTO _x000a_(T1.2-D) - S"/>
    <m/>
    <m/>
    <m/>
    <m/>
    <m/>
    <m/>
    <s v="X/OTO _x000a_(T1.2-D) - S"/>
    <m/>
    <m/>
    <m/>
    <m/>
    <m/>
  </r>
  <r>
    <n v="23"/>
    <x v="22"/>
    <x v="28"/>
    <s v="MH 06"/>
    <s v="Tiếng anh"/>
    <n v="5"/>
    <s v="307-S"/>
    <m/>
    <m/>
    <m/>
    <m/>
    <m/>
    <m/>
    <s v="307-S"/>
    <m/>
    <m/>
    <m/>
    <m/>
    <m/>
    <m/>
    <m/>
    <m/>
    <m/>
    <m/>
    <s v="307-S"/>
    <m/>
    <m/>
  </r>
  <r>
    <n v="23"/>
    <x v="22"/>
    <x v="24"/>
    <s v="MĐ 20 "/>
    <s v="SC, BD HỆ THỐNG PHÂN PHỐI KHÍ"/>
    <n v="6"/>
    <m/>
    <m/>
    <m/>
    <m/>
    <s v="X/OTO _x000a_(T1.2-D) - S"/>
    <m/>
    <m/>
    <m/>
    <m/>
    <s v="X/OTO _x000a_(T1.2-D) - S"/>
    <m/>
    <m/>
    <m/>
    <m/>
    <m/>
    <m/>
    <m/>
    <m/>
    <m/>
    <m/>
    <m/>
  </r>
  <r>
    <n v="23"/>
    <x v="22"/>
    <x v="24"/>
    <s v="MĐ 20 "/>
    <s v="Thi kết thúc môn"/>
    <n v="6"/>
    <m/>
    <m/>
    <m/>
    <m/>
    <m/>
    <m/>
    <m/>
    <m/>
    <m/>
    <m/>
    <m/>
    <m/>
    <m/>
    <m/>
    <m/>
    <m/>
    <s v="X/OTO _x000a_(T1.2-D) - S"/>
    <m/>
    <m/>
    <m/>
    <m/>
  </r>
  <r>
    <n v="23"/>
    <x v="22"/>
    <x v="4"/>
    <s v="MĐ 22"/>
    <s v="BD, SC  HT NHIÊN LIỆU Đ/CƠ XĂNG "/>
    <n v="6"/>
    <m/>
    <m/>
    <m/>
    <s v="X/OTO _x000a_(T2.3-D) - S"/>
    <m/>
    <m/>
    <m/>
    <m/>
    <m/>
    <m/>
    <s v="X/OTO _x000a_(T2.3-D) - S"/>
    <s v="X/OTO _x000a_(T2.3-D) - S"/>
    <m/>
    <m/>
    <m/>
    <m/>
    <m/>
    <s v="X/OTO _x000a_(T2.3-D) - S"/>
    <m/>
    <m/>
    <m/>
  </r>
  <r>
    <n v="23"/>
    <x v="22"/>
    <x v="3"/>
    <s v="MH 18 "/>
    <s v="KỸ THUẬT CHUNG VỀ Ô TÔ VÀ CN SỬA CHỮA"/>
    <n v="5"/>
    <m/>
    <s v="X/OTO _x000a_(T2.2-D) - S"/>
    <s v="X/OTO _x000a_(T2.2-D) - S"/>
    <m/>
    <m/>
    <m/>
    <m/>
    <m/>
    <s v="X/OTO _x000a_(T2.2-D) - S"/>
    <m/>
    <m/>
    <m/>
    <m/>
    <m/>
    <s v="X/OTO _x000a_(T2.2-D) - S"/>
    <s v="X/OTO _x000a_(T2.2-D) - S"/>
    <m/>
    <m/>
    <m/>
    <m/>
    <m/>
  </r>
  <r>
    <n v="24"/>
    <x v="23"/>
    <x v="26"/>
    <s v="MĐ 19"/>
    <s v="Bảo dưỡng, sửa chữa cơ cấu trục khuỷu thanh truyền và bộ phận cố định của động cơ"/>
    <n v="6"/>
    <s v="X/ĐC (ODA) - S"/>
    <m/>
    <m/>
    <m/>
    <m/>
    <m/>
    <m/>
    <m/>
    <m/>
    <m/>
    <m/>
    <m/>
    <m/>
    <m/>
    <m/>
    <m/>
    <m/>
    <m/>
    <m/>
    <m/>
    <m/>
  </r>
  <r>
    <n v="24"/>
    <x v="23"/>
    <x v="26"/>
    <s v="MĐ 19"/>
    <s v="Thi kết thúc môn"/>
    <n v="6"/>
    <m/>
    <m/>
    <m/>
    <m/>
    <m/>
    <m/>
    <m/>
    <s v="X/ĐC (ODA) - S"/>
    <m/>
    <m/>
    <m/>
    <m/>
    <m/>
    <m/>
    <m/>
    <m/>
    <m/>
    <m/>
    <m/>
    <m/>
    <m/>
  </r>
  <r>
    <n v="24"/>
    <x v="23"/>
    <x v="27"/>
    <s v="MĐ 15 "/>
    <s v=" THỰC HÀNH AUTOCAD "/>
    <n v="6"/>
    <m/>
    <m/>
    <m/>
    <m/>
    <m/>
    <m/>
    <m/>
    <m/>
    <m/>
    <s v="X/ĐC (ODA) - S"/>
    <s v="X/ĐC (ODA) - S"/>
    <m/>
    <m/>
    <m/>
    <m/>
    <m/>
    <m/>
    <s v="X/ĐC (ODA) - S"/>
    <s v="X/ĐC (ODA) - S"/>
    <m/>
    <m/>
  </r>
  <r>
    <n v="24"/>
    <x v="23"/>
    <x v="6"/>
    <s v="MĐ 16 "/>
    <s v="GIA CÔNG CHI TIẾT -CỤM CHI TIẾT BẰNG DCCT "/>
    <n v="6"/>
    <m/>
    <m/>
    <s v="X/ĐC (ODA) - C"/>
    <s v="X/ĐC (ODA) - C"/>
    <s v="X/ĐC (ODA) - C"/>
    <m/>
    <m/>
    <m/>
    <s v="X/ĐC (ODA) - C"/>
    <m/>
    <m/>
    <s v="X/ĐC (ODA) - C"/>
    <m/>
    <m/>
    <m/>
    <s v="X/ĐC (ODA) - C"/>
    <s v="X/ĐC (ODA) - C"/>
    <m/>
    <m/>
    <m/>
    <m/>
  </r>
  <r>
    <n v="25"/>
    <x v="24"/>
    <x v="4"/>
    <s v="MĐ 19"/>
    <s v="Bảo dưỡng, sửa chữa cơ cấu trục khuỷu thanh truyền và bộ phận cố định của động cơ"/>
    <n v="6"/>
    <m/>
    <s v="X/OTO _x000a_(T2.3-D) - S"/>
    <m/>
    <m/>
    <s v="X/OTO _x000a_(T2.3-D) - S"/>
    <m/>
    <m/>
    <m/>
    <s v="X/OTO _x000a_(T2.3-D) - S"/>
    <m/>
    <m/>
    <m/>
    <m/>
    <m/>
    <s v="X/OTO _x000a_(T2.3-D) - S"/>
    <s v="X/OTO _x000a_(T2.3-D) - S"/>
    <m/>
    <m/>
    <m/>
    <m/>
    <m/>
  </r>
  <r>
    <n v="25"/>
    <x v="24"/>
    <x v="3"/>
    <s v="MĐ 21  "/>
    <s v="BD-SC HT  BÔI TRƠN VÀ HT LÀM MÁT"/>
    <n v="6"/>
    <s v="X/OTO _x000a_(T2.2-D) - S"/>
    <m/>
    <m/>
    <m/>
    <m/>
    <m/>
    <m/>
    <m/>
    <m/>
    <m/>
    <m/>
    <m/>
    <m/>
    <m/>
    <m/>
    <m/>
    <m/>
    <m/>
    <m/>
    <m/>
    <m/>
  </r>
  <r>
    <n v="25"/>
    <x v="24"/>
    <x v="3"/>
    <s v="MĐ 21  "/>
    <s v="Thi kết thúc môn"/>
    <n v="6"/>
    <m/>
    <m/>
    <m/>
    <m/>
    <m/>
    <m/>
    <m/>
    <s v="X/OTO _x000a_(T2.2-D) - S"/>
    <m/>
    <m/>
    <m/>
    <m/>
    <m/>
    <m/>
    <m/>
    <m/>
    <m/>
    <m/>
    <m/>
    <m/>
    <m/>
  </r>
  <r>
    <n v="25"/>
    <x v="24"/>
    <x v="29"/>
    <s v="MH 03"/>
    <s v="Giáo dục thể chất "/>
    <n v="4"/>
    <m/>
    <m/>
    <s v="TTVH-C"/>
    <m/>
    <m/>
    <m/>
    <m/>
    <m/>
    <m/>
    <m/>
    <m/>
    <s v="TTVH-S"/>
    <m/>
    <m/>
    <m/>
    <m/>
    <m/>
    <s v="TTVH-S"/>
    <m/>
    <m/>
    <m/>
  </r>
  <r>
    <n v="25"/>
    <x v="24"/>
    <x v="30"/>
    <s v="MĐ 16 "/>
    <s v="GIA CÔNG CHI TIẾT -CỤM CHI TIẾT BẰNG DCCT "/>
    <n v="6"/>
    <m/>
    <m/>
    <m/>
    <m/>
    <m/>
    <m/>
    <m/>
    <m/>
    <m/>
    <m/>
    <s v="X/ĐC (ODA) - S"/>
    <m/>
    <m/>
    <m/>
    <m/>
    <m/>
    <s v="X/ĐC (ODA) - S"/>
    <m/>
    <m/>
    <m/>
    <m/>
  </r>
  <r>
    <n v="25"/>
    <x v="24"/>
    <x v="6"/>
    <s v="MH13 "/>
    <s v="CÔNG NGHỆ KHÍ NÉN-T/ LỰC UD"/>
    <n v="5"/>
    <m/>
    <m/>
    <m/>
    <m/>
    <m/>
    <m/>
    <m/>
    <m/>
    <m/>
    <s v="X/ĐC (ODA) - C"/>
    <m/>
    <m/>
    <m/>
    <m/>
    <m/>
    <m/>
    <m/>
    <m/>
    <s v="X/ĐC (ODA) - C"/>
    <m/>
    <m/>
  </r>
  <r>
    <n v="26"/>
    <x v="25"/>
    <x v="31"/>
    <s v="MĐ 26"/>
    <s v="Đồ án tốt nghiệp"/>
    <m/>
    <s v="ĐATN"/>
    <s v="ĐATN"/>
    <s v="ĐATN"/>
    <s v="ĐATN"/>
    <s v="ĐATN"/>
    <m/>
    <m/>
    <m/>
    <m/>
    <m/>
    <m/>
    <m/>
    <m/>
    <m/>
    <m/>
    <m/>
    <m/>
    <m/>
    <m/>
    <m/>
    <m/>
  </r>
  <r>
    <n v="27"/>
    <x v="26"/>
    <x v="31"/>
    <s v="MĐ 26"/>
    <s v="Đồ án tốt nghiệp"/>
    <m/>
    <s v="ĐATN"/>
    <s v="ĐATN"/>
    <s v="ĐATN"/>
    <s v="ĐATN"/>
    <s v="ĐATN"/>
    <m/>
    <m/>
    <m/>
    <m/>
    <m/>
    <m/>
    <m/>
    <m/>
    <m/>
    <m/>
    <m/>
    <m/>
    <m/>
    <m/>
    <m/>
    <m/>
  </r>
  <r>
    <n v="28"/>
    <x v="27"/>
    <x v="32"/>
    <s v="MĐ 18"/>
    <s v="Thiết kế đồ họa"/>
    <n v="8"/>
    <m/>
    <m/>
    <s v="204-C"/>
    <m/>
    <m/>
    <m/>
    <m/>
    <m/>
    <m/>
    <s v="204-C"/>
    <m/>
    <m/>
    <m/>
    <m/>
    <m/>
    <s v="204-C"/>
    <m/>
    <m/>
    <m/>
    <m/>
    <m/>
  </r>
  <r>
    <n v="28"/>
    <x v="27"/>
    <x v="33"/>
    <s v="MĐ 17"/>
    <s v="Lập trình Windowns"/>
    <n v="8"/>
    <s v="204-S"/>
    <s v="204-S"/>
    <m/>
    <m/>
    <m/>
    <m/>
    <m/>
    <s v="204-S"/>
    <s v="204-S"/>
    <m/>
    <m/>
    <m/>
    <m/>
    <m/>
    <s v="204-S"/>
    <m/>
    <m/>
    <m/>
    <m/>
    <m/>
    <m/>
  </r>
  <r>
    <n v="28"/>
    <x v="27"/>
    <x v="33"/>
    <s v="MĐ 17"/>
    <s v="Thi kết thúc môn"/>
    <n v="4"/>
    <m/>
    <m/>
    <m/>
    <m/>
    <m/>
    <m/>
    <m/>
    <m/>
    <m/>
    <m/>
    <m/>
    <m/>
    <m/>
    <m/>
    <m/>
    <m/>
    <m/>
    <m/>
    <s v="203-C"/>
    <m/>
    <m/>
  </r>
  <r>
    <n v="28"/>
    <x v="27"/>
    <x v="34"/>
    <s v="MĐ 17"/>
    <s v="Thi kết thúc môn"/>
    <n v="4"/>
    <m/>
    <m/>
    <m/>
    <m/>
    <m/>
    <m/>
    <m/>
    <m/>
    <m/>
    <m/>
    <m/>
    <m/>
    <m/>
    <m/>
    <m/>
    <m/>
    <m/>
    <m/>
    <s v="203-C"/>
    <m/>
    <m/>
  </r>
  <r>
    <n v="28"/>
    <x v="27"/>
    <x v="35"/>
    <s v="MĐ 12"/>
    <s v=" Lắp ráp và BTMT"/>
    <n v="8"/>
    <m/>
    <m/>
    <m/>
    <s v="203-C"/>
    <m/>
    <m/>
    <m/>
    <m/>
    <m/>
    <m/>
    <s v="203-C"/>
    <m/>
    <m/>
    <m/>
    <m/>
    <m/>
    <m/>
    <s v="203-C"/>
    <m/>
    <m/>
    <m/>
  </r>
  <r>
    <n v="28"/>
    <x v="27"/>
    <x v="34"/>
    <s v="MĐ 15"/>
    <s v="Quản trị cơ sở dữ liệu với SQL sever"/>
    <n v="8"/>
    <m/>
    <m/>
    <m/>
    <m/>
    <s v="203-S"/>
    <m/>
    <m/>
    <m/>
    <m/>
    <m/>
    <m/>
    <s v="203-S"/>
    <m/>
    <m/>
    <m/>
    <m/>
    <s v="203-S"/>
    <m/>
    <m/>
    <m/>
    <m/>
  </r>
  <r>
    <n v="29"/>
    <x v="28"/>
    <x v="32"/>
    <s v="MĐ 18"/>
    <s v="Thiết kế đồ họa"/>
    <n v="8"/>
    <m/>
    <m/>
    <m/>
    <s v="204-C"/>
    <s v="204-C"/>
    <m/>
    <m/>
    <m/>
    <m/>
    <m/>
    <s v="204-C"/>
    <m/>
    <m/>
    <m/>
    <m/>
    <m/>
    <m/>
    <m/>
    <m/>
    <m/>
    <m/>
  </r>
  <r>
    <n v="29"/>
    <x v="28"/>
    <x v="32"/>
    <s v="MĐ 18"/>
    <s v="Thi kết thúc môn"/>
    <n v="4"/>
    <m/>
    <m/>
    <m/>
    <m/>
    <m/>
    <m/>
    <m/>
    <m/>
    <m/>
    <m/>
    <m/>
    <s v="204-C"/>
    <m/>
    <m/>
    <m/>
    <m/>
    <m/>
    <m/>
    <m/>
    <m/>
    <m/>
  </r>
  <r>
    <n v="29"/>
    <x v="28"/>
    <x v="36"/>
    <s v="MĐ 18"/>
    <s v="Thi kết thúc môn"/>
    <n v="4"/>
    <m/>
    <m/>
    <m/>
    <m/>
    <m/>
    <m/>
    <m/>
    <m/>
    <m/>
    <m/>
    <m/>
    <s v="204-C"/>
    <m/>
    <m/>
    <m/>
    <m/>
    <m/>
    <m/>
    <m/>
    <m/>
    <m/>
  </r>
  <r>
    <n v="29"/>
    <x v="28"/>
    <x v="33"/>
    <s v="MĐ 17"/>
    <s v="Lập trình Windowns"/>
    <n v="8"/>
    <s v="204-S"/>
    <s v="204-S"/>
    <m/>
    <m/>
    <m/>
    <m/>
    <m/>
    <s v="204-S"/>
    <s v="204-S"/>
    <m/>
    <m/>
    <m/>
    <m/>
    <m/>
    <s v="204-S"/>
    <m/>
    <m/>
    <m/>
    <m/>
    <m/>
    <m/>
  </r>
  <r>
    <n v="29"/>
    <x v="28"/>
    <x v="33"/>
    <s v="MĐ 17"/>
    <s v="Thi kết thúc môn"/>
    <n v="4"/>
    <m/>
    <m/>
    <m/>
    <m/>
    <m/>
    <m/>
    <m/>
    <m/>
    <m/>
    <m/>
    <m/>
    <m/>
    <m/>
    <m/>
    <m/>
    <m/>
    <m/>
    <m/>
    <s v="203-C"/>
    <m/>
    <m/>
  </r>
  <r>
    <n v="29"/>
    <x v="28"/>
    <x v="34"/>
    <s v="MĐ 17"/>
    <s v="Thi kết thúc môn"/>
    <n v="4"/>
    <m/>
    <m/>
    <m/>
    <m/>
    <m/>
    <m/>
    <m/>
    <m/>
    <m/>
    <m/>
    <m/>
    <m/>
    <m/>
    <m/>
    <m/>
    <m/>
    <m/>
    <m/>
    <s v="203-C"/>
    <m/>
    <m/>
  </r>
  <r>
    <n v="29"/>
    <x v="28"/>
    <x v="32"/>
    <s v="MĐ 19"/>
    <s v="Thiết kế đa phương tiện"/>
    <n v="8"/>
    <m/>
    <m/>
    <m/>
    <m/>
    <m/>
    <m/>
    <m/>
    <m/>
    <m/>
    <m/>
    <m/>
    <m/>
    <m/>
    <m/>
    <m/>
    <m/>
    <s v="204-C"/>
    <s v="204-S"/>
    <m/>
    <m/>
    <m/>
  </r>
  <r>
    <n v="30"/>
    <x v="29"/>
    <x v="37"/>
    <s v="MH 08"/>
    <s v="Cấu trúc máy tính "/>
    <n v="5"/>
    <s v="202-S"/>
    <m/>
    <m/>
    <m/>
    <m/>
    <m/>
    <m/>
    <m/>
    <s v="202-S"/>
    <s v="202-S"/>
    <m/>
    <m/>
    <m/>
    <m/>
    <s v="202-S"/>
    <s v="202-S"/>
    <s v="202-S"/>
    <m/>
    <m/>
    <m/>
    <m/>
  </r>
  <r>
    <n v="30"/>
    <x v="29"/>
    <x v="37"/>
    <s v="MH 08"/>
    <s v="Thi kết thúc môn"/>
    <n v="2"/>
    <m/>
    <m/>
    <m/>
    <m/>
    <m/>
    <m/>
    <m/>
    <m/>
    <m/>
    <m/>
    <m/>
    <m/>
    <m/>
    <m/>
    <m/>
    <m/>
    <m/>
    <m/>
    <s v="305-C"/>
    <m/>
    <m/>
  </r>
  <r>
    <n v="30"/>
    <x v="29"/>
    <x v="36"/>
    <s v="MH 08"/>
    <s v="Thi kết thúc môn"/>
    <n v="2"/>
    <m/>
    <m/>
    <m/>
    <m/>
    <m/>
    <m/>
    <m/>
    <m/>
    <m/>
    <m/>
    <m/>
    <m/>
    <m/>
    <m/>
    <m/>
    <m/>
    <m/>
    <m/>
    <s v="305-C"/>
    <m/>
    <m/>
  </r>
  <r>
    <n v="30"/>
    <x v="29"/>
    <x v="38"/>
    <s v="MĐ 07"/>
    <s v="Bảo vệ môi trường và sử dụng hiệu quả năng lượng và tài nguyên"/>
    <n v="6"/>
    <m/>
    <m/>
    <s v="P.TV-T4-S"/>
    <m/>
    <s v="P.TV-T4-S"/>
    <m/>
    <m/>
    <m/>
    <m/>
    <m/>
    <m/>
    <m/>
    <m/>
    <m/>
    <m/>
    <m/>
    <m/>
    <m/>
    <m/>
    <m/>
    <m/>
  </r>
  <r>
    <n v="30"/>
    <x v="29"/>
    <x v="38"/>
    <s v="MĐ 07"/>
    <s v="Thi kết thúc môn"/>
    <n v="6"/>
    <m/>
    <m/>
    <m/>
    <m/>
    <m/>
    <m/>
    <m/>
    <s v="P.TV-T4-S"/>
    <m/>
    <m/>
    <m/>
    <m/>
    <m/>
    <m/>
    <m/>
    <m/>
    <m/>
    <m/>
    <m/>
    <m/>
    <m/>
  </r>
  <r>
    <n v="30"/>
    <x v="29"/>
    <x v="39"/>
    <s v="MĐ 07"/>
    <s v="Thi kết thúc môn"/>
    <n v="6"/>
    <m/>
    <m/>
    <m/>
    <m/>
    <m/>
    <m/>
    <m/>
    <s v="P.TV-T4-S"/>
    <m/>
    <m/>
    <m/>
    <m/>
    <m/>
    <m/>
    <m/>
    <m/>
    <m/>
    <m/>
    <m/>
    <m/>
    <m/>
  </r>
  <r>
    <n v="31"/>
    <x v="30"/>
    <x v="38"/>
    <s v="MĐ 07"/>
    <s v="Bảo vệ môi trường và sử dụng hiệu quả năng lượng và tài nguyên"/>
    <n v="6"/>
    <m/>
    <m/>
    <s v="P.TV-T4-S"/>
    <m/>
    <s v="P.TV-T4-S"/>
    <m/>
    <m/>
    <m/>
    <m/>
    <m/>
    <m/>
    <m/>
    <m/>
    <m/>
    <m/>
    <m/>
    <m/>
    <m/>
    <m/>
    <m/>
    <m/>
  </r>
  <r>
    <n v="31"/>
    <x v="30"/>
    <x v="38"/>
    <s v="MĐ 07"/>
    <s v="Thi kết thúc môn"/>
    <n v="6"/>
    <m/>
    <m/>
    <m/>
    <m/>
    <m/>
    <m/>
    <m/>
    <s v="P.TV-T4-S"/>
    <m/>
    <m/>
    <m/>
    <m/>
    <m/>
    <m/>
    <m/>
    <m/>
    <m/>
    <m/>
    <m/>
    <m/>
    <m/>
  </r>
  <r>
    <n v="31"/>
    <x v="30"/>
    <x v="39"/>
    <s v="MĐ 07"/>
    <s v="Thi kết thúc môn"/>
    <n v="6"/>
    <m/>
    <m/>
    <m/>
    <m/>
    <m/>
    <m/>
    <m/>
    <s v="P.TV-T4-S"/>
    <m/>
    <m/>
    <m/>
    <m/>
    <m/>
    <m/>
    <m/>
    <m/>
    <m/>
    <m/>
    <m/>
    <m/>
    <m/>
  </r>
  <r>
    <n v="31"/>
    <x v="30"/>
    <x v="34"/>
    <s v="MĐ 12"/>
    <s v="Lập trình C++"/>
    <n v="6"/>
    <m/>
    <s v="203-S"/>
    <m/>
    <s v="203-S"/>
    <m/>
    <m/>
    <m/>
    <m/>
    <s v="203-S"/>
    <s v="203-S"/>
    <s v="203-S"/>
    <m/>
    <m/>
    <m/>
    <m/>
    <s v="203-S"/>
    <m/>
    <s v="203-S"/>
    <m/>
    <m/>
    <m/>
  </r>
  <r>
    <n v="31"/>
    <x v="30"/>
    <x v="34"/>
    <s v="MĐ 12"/>
    <s v="Thi kết thúc môn"/>
    <n v="4"/>
    <m/>
    <m/>
    <m/>
    <m/>
    <m/>
    <m/>
    <m/>
    <m/>
    <m/>
    <m/>
    <m/>
    <m/>
    <m/>
    <m/>
    <m/>
    <m/>
    <m/>
    <m/>
    <s v="203-S"/>
    <m/>
    <m/>
  </r>
  <r>
    <n v="31"/>
    <x v="30"/>
    <x v="21"/>
    <s v="MĐ 12"/>
    <s v="Thi kết thúc môn"/>
    <n v="4"/>
    <m/>
    <m/>
    <m/>
    <m/>
    <m/>
    <m/>
    <m/>
    <m/>
    <m/>
    <m/>
    <m/>
    <m/>
    <m/>
    <m/>
    <m/>
    <m/>
    <m/>
    <m/>
    <s v="203-S"/>
    <m/>
    <m/>
  </r>
  <r>
    <n v="31"/>
    <x v="30"/>
    <x v="40"/>
    <s v="MH 02"/>
    <s v="Pháp luật"/>
    <n v="5"/>
    <m/>
    <m/>
    <m/>
    <m/>
    <m/>
    <m/>
    <m/>
    <m/>
    <m/>
    <m/>
    <m/>
    <m/>
    <m/>
    <m/>
    <m/>
    <m/>
    <s v="207-S"/>
    <m/>
    <m/>
    <m/>
    <m/>
  </r>
  <r>
    <m/>
    <x v="31"/>
    <x v="41"/>
    <s v="MH 06"/>
    <s v="Tiếng anh"/>
    <n v="5"/>
    <m/>
    <m/>
    <m/>
    <m/>
    <s v="307-C"/>
    <m/>
    <m/>
    <m/>
    <m/>
    <m/>
    <s v="306-C"/>
    <m/>
    <m/>
    <m/>
    <m/>
    <m/>
    <m/>
    <s v="307-C"/>
    <m/>
    <m/>
    <m/>
  </r>
  <r>
    <m/>
    <x v="31"/>
    <x v="35"/>
    <s v="MH 09"/>
    <s v="Mạng máy tính"/>
    <n v="5"/>
    <m/>
    <s v="203-C"/>
    <m/>
    <m/>
    <m/>
    <m/>
    <m/>
    <s v="203-C"/>
    <m/>
    <m/>
    <m/>
    <m/>
    <m/>
    <m/>
    <m/>
    <m/>
    <m/>
    <m/>
    <m/>
    <m/>
    <m/>
  </r>
  <r>
    <m/>
    <x v="31"/>
    <x v="35"/>
    <s v="MH 09"/>
    <s v="Thi kết thúc môn"/>
    <s v="2_x000a_Từ 13h"/>
    <m/>
    <m/>
    <m/>
    <m/>
    <m/>
    <m/>
    <m/>
    <m/>
    <m/>
    <s v="102-C"/>
    <m/>
    <m/>
    <m/>
    <m/>
    <m/>
    <m/>
    <m/>
    <m/>
    <m/>
    <m/>
    <m/>
  </r>
  <r>
    <m/>
    <x v="31"/>
    <x v="21"/>
    <s v="MH 09"/>
    <s v="Thi kết thúc môn"/>
    <s v="2_x000a_Từ 13h"/>
    <m/>
    <m/>
    <m/>
    <m/>
    <m/>
    <m/>
    <m/>
    <m/>
    <m/>
    <s v="102-C"/>
    <m/>
    <m/>
    <m/>
    <m/>
    <m/>
    <m/>
    <m/>
    <m/>
    <m/>
    <m/>
    <m/>
  </r>
  <r>
    <m/>
    <x v="31"/>
    <x v="15"/>
    <s v="MH 02"/>
    <s v="Pháp luật"/>
    <n v="5"/>
    <m/>
    <m/>
    <s v="Hội trường B-C"/>
    <m/>
    <m/>
    <m/>
    <m/>
    <m/>
    <m/>
    <m/>
    <m/>
    <m/>
    <m/>
    <m/>
    <m/>
    <m/>
    <m/>
    <m/>
    <m/>
    <m/>
    <m/>
  </r>
  <r>
    <m/>
    <x v="31"/>
    <x v="15"/>
    <s v="MH 02"/>
    <s v="Thi kết thúc môn"/>
    <s v="2_x000a_Từ 15h"/>
    <m/>
    <m/>
    <m/>
    <m/>
    <m/>
    <m/>
    <m/>
    <m/>
    <m/>
    <s v="102-C"/>
    <m/>
    <m/>
    <m/>
    <m/>
    <m/>
    <m/>
    <m/>
    <m/>
    <m/>
    <m/>
    <m/>
  </r>
  <r>
    <m/>
    <x v="31"/>
    <x v="21"/>
    <s v="MH 02"/>
    <s v="Thi kết thúc môn"/>
    <s v="2_x000a_Từ 15h"/>
    <m/>
    <m/>
    <m/>
    <m/>
    <m/>
    <m/>
    <m/>
    <m/>
    <m/>
    <s v="102-C"/>
    <m/>
    <m/>
    <m/>
    <m/>
    <m/>
    <m/>
    <m/>
    <m/>
    <m/>
    <m/>
    <m/>
  </r>
  <r>
    <m/>
    <x v="31"/>
    <x v="38"/>
    <s v="MĐ 07"/>
    <s v="Bảo vệ môi trường và sử dụng hiệu quả năng lượng và tài nguyên"/>
    <n v="6"/>
    <s v="101-C"/>
    <m/>
    <m/>
    <s v="108-C"/>
    <m/>
    <m/>
    <m/>
    <m/>
    <s v="101-S"/>
    <m/>
    <m/>
    <m/>
    <m/>
    <m/>
    <m/>
    <m/>
    <m/>
    <m/>
    <m/>
    <m/>
    <m/>
  </r>
  <r>
    <m/>
    <x v="31"/>
    <x v="38"/>
    <s v="MĐ 07"/>
    <s v="Thi kết thúc môn"/>
    <n v="6"/>
    <m/>
    <m/>
    <m/>
    <m/>
    <m/>
    <m/>
    <m/>
    <m/>
    <m/>
    <m/>
    <m/>
    <m/>
    <m/>
    <m/>
    <m/>
    <m/>
    <s v="105-C"/>
    <m/>
    <m/>
    <m/>
    <m/>
  </r>
  <r>
    <m/>
    <x v="31"/>
    <x v="42"/>
    <s v="MĐ 07"/>
    <s v="Thi kết thúc môn"/>
    <n v="6"/>
    <m/>
    <m/>
    <m/>
    <m/>
    <m/>
    <m/>
    <m/>
    <m/>
    <m/>
    <m/>
    <m/>
    <m/>
    <m/>
    <m/>
    <m/>
    <m/>
    <s v="105-C"/>
    <m/>
    <m/>
    <m/>
    <m/>
  </r>
  <r>
    <m/>
    <x v="31"/>
    <x v="33"/>
    <s v="MH 10"/>
    <s v="Cấu trúc dữ liệu và giải thuật"/>
    <n v="5"/>
    <m/>
    <m/>
    <m/>
    <m/>
    <m/>
    <m/>
    <m/>
    <m/>
    <m/>
    <m/>
    <m/>
    <s v="204-S"/>
    <m/>
    <m/>
    <m/>
    <s v="204-S"/>
    <m/>
    <m/>
    <s v="204-S"/>
    <m/>
    <m/>
  </r>
  <r>
    <m/>
    <x v="31"/>
    <x v="34"/>
    <s v="MĐ 12"/>
    <s v="Lập trình C++"/>
    <n v="6"/>
    <m/>
    <m/>
    <m/>
    <m/>
    <m/>
    <m/>
    <m/>
    <m/>
    <m/>
    <m/>
    <m/>
    <m/>
    <m/>
    <m/>
    <s v="203-S"/>
    <m/>
    <m/>
    <m/>
    <m/>
    <m/>
    <m/>
  </r>
  <r>
    <n v="32"/>
    <x v="32"/>
    <x v="1"/>
    <s v="Văn hóa"/>
    <m/>
    <m/>
    <n v="207"/>
    <n v="207"/>
    <m/>
    <m/>
    <m/>
    <m/>
    <m/>
    <n v="207"/>
    <n v="207"/>
    <m/>
    <m/>
    <m/>
    <m/>
    <m/>
    <n v="207"/>
    <n v="207"/>
    <m/>
    <m/>
    <m/>
    <m/>
    <m/>
  </r>
  <r>
    <n v="32"/>
    <x v="32"/>
    <x v="33"/>
    <s v="MH10"/>
    <s v="Cơ sở dữ liệu"/>
    <n v="5"/>
    <m/>
    <m/>
    <s v="204-S"/>
    <m/>
    <m/>
    <m/>
    <m/>
    <m/>
    <m/>
    <s v="208-S"/>
    <s v="204-S"/>
    <m/>
    <m/>
    <m/>
    <m/>
    <m/>
    <s v="204-S"/>
    <m/>
    <m/>
    <m/>
    <m/>
  </r>
  <r>
    <n v="32"/>
    <x v="32"/>
    <x v="33"/>
    <s v="MH10"/>
    <s v="Thi kết thúc môn"/>
    <s v="2_x000a_Từ 13h"/>
    <m/>
    <m/>
    <m/>
    <m/>
    <m/>
    <m/>
    <m/>
    <m/>
    <m/>
    <m/>
    <m/>
    <m/>
    <m/>
    <m/>
    <m/>
    <m/>
    <m/>
    <s v="204-C"/>
    <m/>
    <m/>
    <m/>
  </r>
  <r>
    <n v="32"/>
    <x v="32"/>
    <x v="36"/>
    <s v="MH10"/>
    <s v="Thi kết thúc môn"/>
    <s v="2_x000a_Từ 13h"/>
    <m/>
    <m/>
    <m/>
    <m/>
    <m/>
    <m/>
    <m/>
    <m/>
    <m/>
    <m/>
    <m/>
    <m/>
    <m/>
    <m/>
    <m/>
    <m/>
    <m/>
    <s v="204-C"/>
    <m/>
    <m/>
    <m/>
  </r>
  <r>
    <n v="33"/>
    <x v="33"/>
    <x v="1"/>
    <s v="Văn hóa"/>
    <m/>
    <m/>
    <n v="208"/>
    <n v="208"/>
    <m/>
    <m/>
    <m/>
    <m/>
    <m/>
    <n v="208"/>
    <n v="208"/>
    <m/>
    <m/>
    <m/>
    <m/>
    <m/>
    <n v="208"/>
    <n v="208"/>
    <m/>
    <m/>
    <m/>
    <m/>
    <m/>
  </r>
  <r>
    <n v="33"/>
    <x v="33"/>
    <x v="33"/>
    <s v="MH10"/>
    <s v="Cơ sở dữ liệu"/>
    <n v="5"/>
    <m/>
    <m/>
    <m/>
    <s v="204-S"/>
    <s v="204-S"/>
    <m/>
    <m/>
    <m/>
    <m/>
    <m/>
    <m/>
    <m/>
    <m/>
    <m/>
    <m/>
    <m/>
    <m/>
    <m/>
    <m/>
    <m/>
    <m/>
  </r>
  <r>
    <n v="33"/>
    <x v="33"/>
    <x v="33"/>
    <s v="MH10"/>
    <s v="Thi kết thúc môn"/>
    <n v="2"/>
    <m/>
    <m/>
    <m/>
    <m/>
    <m/>
    <m/>
    <m/>
    <m/>
    <m/>
    <m/>
    <s v="205-C"/>
    <m/>
    <m/>
    <m/>
    <m/>
    <m/>
    <m/>
    <m/>
    <m/>
    <m/>
    <m/>
  </r>
  <r>
    <n v="33"/>
    <x v="33"/>
    <x v="21"/>
    <s v="MH10"/>
    <s v="Thi kết thúc môn"/>
    <n v="2"/>
    <m/>
    <m/>
    <m/>
    <m/>
    <m/>
    <m/>
    <m/>
    <m/>
    <m/>
    <m/>
    <s v="205-C"/>
    <m/>
    <m/>
    <m/>
    <m/>
    <m/>
    <m/>
    <m/>
    <m/>
    <m/>
    <m/>
  </r>
  <r>
    <n v="33"/>
    <x v="33"/>
    <x v="35"/>
    <s v="MĐ 15"/>
    <s v="Thiết kế đồ họa"/>
    <n v="8"/>
    <m/>
    <m/>
    <m/>
    <m/>
    <m/>
    <m/>
    <m/>
    <m/>
    <m/>
    <m/>
    <m/>
    <m/>
    <m/>
    <m/>
    <m/>
    <m/>
    <m/>
    <m/>
    <s v="205-S"/>
    <m/>
    <m/>
  </r>
  <r>
    <n v="33"/>
    <x v="33"/>
    <x v="36"/>
    <s v="MH 08"/>
    <s v="Mạng máy tính"/>
    <n v="5"/>
    <m/>
    <m/>
    <m/>
    <m/>
    <m/>
    <m/>
    <m/>
    <m/>
    <m/>
    <s v="202-C"/>
    <m/>
    <m/>
    <m/>
    <m/>
    <m/>
    <m/>
    <s v="202-C"/>
    <m/>
    <m/>
    <m/>
    <m/>
  </r>
  <r>
    <n v="34"/>
    <x v="34"/>
    <x v="1"/>
    <s v="Văn hóa "/>
    <m/>
    <m/>
    <m/>
    <m/>
    <m/>
    <n v="102103"/>
    <n v="102103"/>
    <m/>
    <m/>
    <m/>
    <m/>
    <m/>
    <n v="102103"/>
    <n v="102103"/>
    <m/>
    <m/>
    <m/>
    <m/>
    <m/>
    <n v="102103"/>
    <n v="102103"/>
    <m/>
    <m/>
  </r>
  <r>
    <n v="34"/>
    <x v="34"/>
    <x v="43"/>
    <s v="MH 05"/>
    <s v="Tin học (Học trực tiếp)"/>
    <n v="5"/>
    <s v="205-S"/>
    <m/>
    <m/>
    <m/>
    <m/>
    <m/>
    <m/>
    <m/>
    <s v="205-C"/>
    <s v="205-C"/>
    <m/>
    <m/>
    <m/>
    <m/>
    <m/>
    <m/>
    <s v="205-C"/>
    <m/>
    <m/>
    <m/>
    <m/>
  </r>
  <r>
    <n v="34"/>
    <x v="34"/>
    <x v="36"/>
    <s v="MH 08"/>
    <s v="Cấu trúc máy tính "/>
    <n v="5"/>
    <m/>
    <s v="202-C"/>
    <s v="202-C"/>
    <m/>
    <m/>
    <m/>
    <m/>
    <s v="202-S"/>
    <m/>
    <m/>
    <m/>
    <m/>
    <m/>
    <m/>
    <s v="306-C"/>
    <s v="202-C"/>
    <m/>
    <m/>
    <m/>
    <m/>
    <m/>
  </r>
  <r>
    <n v="35"/>
    <x v="35"/>
    <x v="1"/>
    <s v="Văn hóa"/>
    <m/>
    <m/>
    <m/>
    <m/>
    <m/>
    <n v="208"/>
    <n v="208"/>
    <m/>
    <m/>
    <m/>
    <m/>
    <m/>
    <n v="208"/>
    <n v="208"/>
    <m/>
    <m/>
    <m/>
    <m/>
    <m/>
    <n v="208"/>
    <n v="208"/>
    <m/>
    <m/>
  </r>
  <r>
    <n v="35"/>
    <x v="35"/>
    <x v="37"/>
    <s v="MH 08"/>
    <s v="Cấu trúc máy tính "/>
    <n v="5"/>
    <m/>
    <s v="202-S"/>
    <s v="202-S"/>
    <m/>
    <m/>
    <m/>
    <m/>
    <m/>
    <m/>
    <m/>
    <m/>
    <m/>
    <m/>
    <m/>
    <m/>
    <m/>
    <m/>
    <m/>
    <m/>
    <m/>
    <m/>
  </r>
  <r>
    <n v="35"/>
    <x v="35"/>
    <x v="37"/>
    <s v="MH 08"/>
    <s v="Thi kết thúc môn"/>
    <n v="2"/>
    <m/>
    <m/>
    <m/>
    <m/>
    <m/>
    <m/>
    <m/>
    <m/>
    <s v="202-C"/>
    <m/>
    <m/>
    <m/>
    <m/>
    <m/>
    <m/>
    <m/>
    <m/>
    <m/>
    <m/>
    <m/>
    <m/>
  </r>
  <r>
    <n v="35"/>
    <x v="35"/>
    <x v="21"/>
    <s v="MH 08"/>
    <s v="Thi kết thúc môn"/>
    <n v="2"/>
    <m/>
    <m/>
    <m/>
    <m/>
    <m/>
    <m/>
    <m/>
    <m/>
    <s v="202-C"/>
    <m/>
    <m/>
    <m/>
    <m/>
    <m/>
    <m/>
    <m/>
    <m/>
    <m/>
    <m/>
    <m/>
    <m/>
  </r>
  <r>
    <n v="35"/>
    <x v="35"/>
    <x v="43"/>
    <s v="MH 05"/>
    <s v="Tin học"/>
    <n v="5"/>
    <m/>
    <m/>
    <m/>
    <m/>
    <m/>
    <m/>
    <m/>
    <m/>
    <m/>
    <m/>
    <m/>
    <m/>
    <m/>
    <m/>
    <m/>
    <s v="205-C"/>
    <m/>
    <m/>
    <m/>
    <m/>
    <m/>
  </r>
  <r>
    <n v="38"/>
    <x v="36"/>
    <x v="21"/>
    <s v="MH 05"/>
    <s v="Tin học (Học trực tiếp)"/>
    <n v="5"/>
    <m/>
    <m/>
    <s v="205-S"/>
    <m/>
    <s v="205-S"/>
    <m/>
    <m/>
    <m/>
    <s v="Online"/>
    <s v="205-S"/>
    <m/>
    <m/>
    <m/>
    <m/>
    <m/>
    <m/>
    <m/>
    <s v="205-C"/>
    <s v="205-C"/>
    <m/>
    <m/>
  </r>
  <r>
    <n v="38"/>
    <x v="36"/>
    <x v="8"/>
    <s v="MH 06"/>
    <s v="Tiếng anh"/>
    <n v="5"/>
    <s v="307-C"/>
    <s v="108-C"/>
    <m/>
    <s v="305-C"/>
    <m/>
    <m/>
    <m/>
    <s v="308-C"/>
    <m/>
    <m/>
    <s v="305-C"/>
    <s v="305-C"/>
    <m/>
    <m/>
    <s v="307-C"/>
    <s v="108-C"/>
    <s v="208-C"/>
    <m/>
    <m/>
    <m/>
    <m/>
  </r>
  <r>
    <n v="39"/>
    <x v="37"/>
    <x v="44"/>
    <s v="MĐ 27"/>
    <s v="Điều khiển khí nén - Thủy lực"/>
    <n v="8"/>
    <m/>
    <s v="X/CĐT 2 (ODA) - S"/>
    <s v="X/CĐT 2 (ODA) - S"/>
    <m/>
    <m/>
    <m/>
    <m/>
    <s v="X/CĐT 2 (ODA) - S"/>
    <m/>
    <s v="X/CĐT 2 (ODA) - S"/>
    <s v="X/CĐT 2 (ODA) - S"/>
    <m/>
    <m/>
    <m/>
    <m/>
    <s v="X/CĐT 2 (ODA) - S"/>
    <m/>
    <m/>
    <m/>
    <m/>
    <m/>
  </r>
  <r>
    <n v="39"/>
    <x v="37"/>
    <x v="44"/>
    <s v="MĐ 27"/>
    <s v="Thi kết thúc môn"/>
    <n v="4"/>
    <m/>
    <m/>
    <m/>
    <m/>
    <m/>
    <m/>
    <m/>
    <m/>
    <m/>
    <m/>
    <m/>
    <m/>
    <m/>
    <m/>
    <m/>
    <m/>
    <s v="X/CĐT 2 (ODA) - S"/>
    <m/>
    <m/>
    <m/>
    <m/>
  </r>
  <r>
    <n v="39"/>
    <x v="37"/>
    <x v="10"/>
    <s v="MĐ 24"/>
    <s v="CAD/CAM/CNC"/>
    <n v="8"/>
    <m/>
    <m/>
    <m/>
    <m/>
    <m/>
    <m/>
    <m/>
    <m/>
    <m/>
    <m/>
    <m/>
    <m/>
    <m/>
    <m/>
    <m/>
    <m/>
    <m/>
    <m/>
    <s v="P.TKCK 1 (ODA) - S"/>
    <m/>
    <m/>
  </r>
  <r>
    <n v="39"/>
    <x v="37"/>
    <x v="28"/>
    <s v="MH 06"/>
    <s v="Tiếng anh"/>
    <n v="5"/>
    <m/>
    <m/>
    <m/>
    <s v="307-S"/>
    <s v="307-S"/>
    <m/>
    <m/>
    <m/>
    <s v="307-S"/>
    <m/>
    <m/>
    <s v="307-S"/>
    <m/>
    <m/>
    <s v="307-S"/>
    <m/>
    <m/>
    <s v="307-S"/>
    <m/>
    <m/>
    <m/>
  </r>
  <r>
    <n v="40"/>
    <x v="38"/>
    <x v="28"/>
    <s v="MH 06"/>
    <s v="Tiếng anh"/>
    <n v="5"/>
    <m/>
    <m/>
    <m/>
    <s v="307-S"/>
    <s v="307-S"/>
    <m/>
    <m/>
    <m/>
    <s v="307-S"/>
    <m/>
    <m/>
    <s v="307-S"/>
    <m/>
    <m/>
    <s v="307-S"/>
    <m/>
    <m/>
    <s v="307-S"/>
    <m/>
    <m/>
    <m/>
  </r>
  <r>
    <n v="40"/>
    <x v="38"/>
    <x v="10"/>
    <s v="MĐ 24"/>
    <s v="CAD/CAM/CNC"/>
    <n v="8"/>
    <m/>
    <m/>
    <m/>
    <m/>
    <m/>
    <m/>
    <m/>
    <m/>
    <m/>
    <m/>
    <m/>
    <m/>
    <m/>
    <m/>
    <m/>
    <m/>
    <m/>
    <m/>
    <s v="P.TKCK 1 (ODA) - S"/>
    <m/>
    <m/>
  </r>
  <r>
    <n v="40"/>
    <x v="38"/>
    <x v="44"/>
    <s v="MĐ 27"/>
    <s v="Điều khiển khí nén - Thủy lực"/>
    <n v="8"/>
    <m/>
    <s v="X/CĐT 2 (ODA) - S"/>
    <s v="X/CĐT 2 (ODA) - S"/>
    <m/>
    <m/>
    <m/>
    <m/>
    <s v="X/CĐT 2 (ODA) - S"/>
    <m/>
    <s v="X/CĐT 2 (ODA) - S"/>
    <s v="X/CĐT 2 (ODA) - S"/>
    <m/>
    <m/>
    <m/>
    <m/>
    <s v="X/CĐT 2 (ODA) - S"/>
    <m/>
    <m/>
    <m/>
    <m/>
    <m/>
  </r>
  <r>
    <n v="40"/>
    <x v="38"/>
    <x v="44"/>
    <s v="MĐ 27"/>
    <s v="Thi kết thúc môn"/>
    <n v="4"/>
    <m/>
    <m/>
    <m/>
    <m/>
    <m/>
    <m/>
    <m/>
    <m/>
    <m/>
    <m/>
    <m/>
    <m/>
    <m/>
    <m/>
    <m/>
    <m/>
    <s v="X/CĐT 2 (ODA) - S"/>
    <m/>
    <m/>
    <m/>
    <m/>
  </r>
  <r>
    <n v="41"/>
    <x v="39"/>
    <x v="44"/>
    <s v="MĐ 16"/>
    <s v="Truyền động cơ khí"/>
    <n v="6"/>
    <m/>
    <m/>
    <m/>
    <s v="X/CĐT 2 (ODA) - S"/>
    <s v="X/CĐT 2 (ODA) - S"/>
    <m/>
    <m/>
    <m/>
    <s v="X/CĐT 2 (ODA) - S"/>
    <m/>
    <m/>
    <s v="X/CĐT 2 (ODA) - S"/>
    <m/>
    <m/>
    <m/>
    <m/>
    <m/>
    <s v="X/CĐT 2 (ODA) - S"/>
    <s v="X/CĐT 2 (ODA) - S"/>
    <m/>
    <m/>
  </r>
  <r>
    <n v="41"/>
    <x v="39"/>
    <x v="23"/>
    <s v="MĐ 14"/>
    <s v="Sử dụng dụng cụ cầm tay"/>
    <n v="6"/>
    <m/>
    <m/>
    <s v="X/SDDCCT(D) - S"/>
    <m/>
    <m/>
    <m/>
    <m/>
    <s v="X/SDDCCT(D) - S"/>
    <m/>
    <m/>
    <m/>
    <m/>
    <m/>
    <m/>
    <m/>
    <s v="X/SDDCCT(D) - S"/>
    <m/>
    <m/>
    <m/>
    <m/>
    <m/>
  </r>
  <r>
    <n v="41"/>
    <x v="39"/>
    <x v="45"/>
    <s v="MĐ 17"/>
    <s v="Điện kỹ thuật"/>
    <n v="6"/>
    <s v="X/CĐT (D) - C"/>
    <s v="X/CĐT (D) - C"/>
    <m/>
    <m/>
    <m/>
    <m/>
    <m/>
    <m/>
    <m/>
    <s v="X/CĐT (D) - C"/>
    <s v="X/CĐT (D) - C"/>
    <m/>
    <m/>
    <m/>
    <s v="X/CĐT (D) - C"/>
    <m/>
    <s v="X/CĐT (D) - C"/>
    <m/>
    <m/>
    <m/>
    <m/>
  </r>
  <r>
    <n v="42"/>
    <x v="40"/>
    <x v="23"/>
    <s v="MĐ 14"/>
    <s v="Sử dụng dụng cụ cầm tay"/>
    <n v="6"/>
    <s v="X/SDDCCT(D) - S"/>
    <s v="X/SDDCCT(D) - S"/>
    <m/>
    <m/>
    <m/>
    <m/>
    <m/>
    <m/>
    <m/>
    <m/>
    <s v="X/SDDCCT(D) - S"/>
    <s v="X/SDDCCT(D) - S"/>
    <m/>
    <m/>
    <m/>
    <m/>
    <m/>
    <m/>
    <m/>
    <m/>
    <m/>
  </r>
  <r>
    <n v="42"/>
    <x v="40"/>
    <x v="23"/>
    <s v="MĐ 14"/>
    <s v="Thi kết thúc môn"/>
    <n v="4"/>
    <m/>
    <m/>
    <m/>
    <m/>
    <m/>
    <m/>
    <m/>
    <m/>
    <m/>
    <m/>
    <m/>
    <m/>
    <m/>
    <m/>
    <s v="X/SDDCCT(D) - S"/>
    <m/>
    <m/>
    <m/>
    <m/>
    <m/>
    <m/>
  </r>
  <r>
    <n v="42"/>
    <x v="40"/>
    <x v="46"/>
    <s v="MĐ 18"/>
    <s v="Kỹ thuật Điện tử"/>
    <n v="6"/>
    <m/>
    <m/>
    <s v="X/CĐT 1 (ODA) - S"/>
    <s v="X/CĐT 1 (ODA) - S"/>
    <s v="X/CĐT 1 (ODA) - S"/>
    <m/>
    <m/>
    <s v="X/CĐT 1 (ODA) - S"/>
    <s v="X/CĐT 1 (ODA) - S"/>
    <s v="X/CĐT 1 (ODA) - S"/>
    <m/>
    <m/>
    <m/>
    <m/>
    <m/>
    <s v="X/CĐT 1 (ODA) - S"/>
    <s v="X/CĐT 1 (ODA) - S"/>
    <s v="X/CĐT 1 (ODA) - S"/>
    <s v="X/CĐT 1 (ODA) - S"/>
    <m/>
    <m/>
  </r>
  <r>
    <n v="43"/>
    <x v="41"/>
    <x v="29"/>
    <s v="MH 03"/>
    <s v="Giáo dục thể chất"/>
    <n v="4"/>
    <m/>
    <m/>
    <m/>
    <m/>
    <m/>
    <m/>
    <m/>
    <s v="TTVH-C"/>
    <m/>
    <m/>
    <m/>
    <m/>
    <m/>
    <m/>
    <m/>
    <m/>
    <m/>
    <m/>
    <m/>
    <m/>
    <m/>
  </r>
  <r>
    <n v="43"/>
    <x v="41"/>
    <x v="22"/>
    <s v="MH 12"/>
    <s v="An toàn vệ sinh lao động"/>
    <n v="5"/>
    <s v="X/HÀN (D) - C"/>
    <s v="X/HÀN (D) - C"/>
    <m/>
    <m/>
    <s v="X/HÀN (D) - S"/>
    <m/>
    <m/>
    <m/>
    <m/>
    <m/>
    <m/>
    <m/>
    <m/>
    <m/>
    <m/>
    <m/>
    <m/>
    <m/>
    <m/>
    <m/>
    <m/>
  </r>
  <r>
    <n v="43"/>
    <x v="41"/>
    <x v="22"/>
    <s v="MH 12"/>
    <s v="Thi kết thúc môn"/>
    <n v="2"/>
    <m/>
    <m/>
    <m/>
    <m/>
    <m/>
    <m/>
    <m/>
    <m/>
    <m/>
    <m/>
    <s v="X/HÀN (D) - S"/>
    <m/>
    <m/>
    <m/>
    <m/>
    <m/>
    <m/>
    <m/>
    <m/>
    <m/>
    <m/>
  </r>
  <r>
    <n v="43"/>
    <x v="41"/>
    <x v="11"/>
    <s v="MĐ 16"/>
    <s v="Truyền động cơ khí"/>
    <n v="6"/>
    <m/>
    <m/>
    <s v="X/CĐT (D) - S"/>
    <s v="X/CĐT (D) - S"/>
    <m/>
    <m/>
    <m/>
    <m/>
    <s v="X/CĐT (D) - S"/>
    <s v="X/CĐT (D) - S"/>
    <m/>
    <s v="X/CĐT (D) - S"/>
    <m/>
    <m/>
    <m/>
    <m/>
    <m/>
    <m/>
    <m/>
    <m/>
    <m/>
  </r>
  <r>
    <n v="43"/>
    <x v="41"/>
    <x v="11"/>
    <s v="MĐ 16"/>
    <s v="Thi kết thúc môn"/>
    <n v="4"/>
    <m/>
    <m/>
    <m/>
    <m/>
    <m/>
    <m/>
    <m/>
    <m/>
    <m/>
    <m/>
    <m/>
    <m/>
    <m/>
    <m/>
    <s v="X/CĐT (D) - S"/>
    <m/>
    <m/>
    <m/>
    <m/>
    <m/>
    <m/>
  </r>
  <r>
    <n v="43"/>
    <x v="41"/>
    <x v="11"/>
    <s v="MĐ 13"/>
    <s v="Thiết kế trên AutoCad"/>
    <n v="6"/>
    <m/>
    <m/>
    <m/>
    <m/>
    <m/>
    <m/>
    <m/>
    <m/>
    <m/>
    <m/>
    <m/>
    <m/>
    <m/>
    <m/>
    <m/>
    <s v="P.TKCK 1 (ODA) - S"/>
    <m/>
    <m/>
    <m/>
    <m/>
    <m/>
  </r>
  <r>
    <n v="43"/>
    <x v="41"/>
    <x v="23"/>
    <s v="MĐ 14"/>
    <s v="Sử dụng dụng cụ cầm tay"/>
    <n v="6"/>
    <m/>
    <m/>
    <m/>
    <m/>
    <m/>
    <m/>
    <m/>
    <m/>
    <m/>
    <m/>
    <m/>
    <m/>
    <m/>
    <m/>
    <m/>
    <m/>
    <s v="X/SDDCCT(D) - S"/>
    <s v="X/SDDCCT(D) - S"/>
    <s v="X/SDDCCT(D) - S"/>
    <m/>
    <m/>
  </r>
  <r>
    <n v="44"/>
    <x v="42"/>
    <x v="47"/>
    <m/>
    <s v="Đồ án tốt nghiệp"/>
    <m/>
    <s v="ĐATN"/>
    <s v="ĐATN"/>
    <s v="ĐATN"/>
    <s v="ĐATN"/>
    <s v="ĐATN"/>
    <m/>
    <m/>
    <m/>
    <m/>
    <m/>
    <m/>
    <m/>
    <m/>
    <m/>
    <m/>
    <m/>
    <m/>
    <m/>
    <m/>
    <m/>
    <m/>
  </r>
  <r>
    <n v="45"/>
    <x v="43"/>
    <x v="47"/>
    <m/>
    <s v="Đồ án tốt nghiệp"/>
    <m/>
    <s v="ĐATN"/>
    <s v="ĐATN"/>
    <s v="ĐATN"/>
    <s v="ĐATN"/>
    <s v="ĐATN"/>
    <m/>
    <m/>
    <m/>
    <m/>
    <m/>
    <m/>
    <m/>
    <m/>
    <m/>
    <m/>
    <m/>
    <m/>
    <m/>
    <m/>
    <m/>
    <m/>
  </r>
  <r>
    <n v="46"/>
    <x v="44"/>
    <x v="47"/>
    <m/>
    <s v="Đồ án tốt nghiệp"/>
    <m/>
    <s v="ĐATN"/>
    <s v="ĐATN"/>
    <s v="ĐATN"/>
    <s v="ĐATN"/>
    <s v="ĐATN"/>
    <m/>
    <m/>
    <m/>
    <m/>
    <m/>
    <m/>
    <m/>
    <m/>
    <m/>
    <m/>
    <m/>
    <m/>
    <m/>
    <m/>
    <m/>
    <m/>
  </r>
  <r>
    <n v="47"/>
    <x v="45"/>
    <x v="47"/>
    <m/>
    <s v="Đồ án tốt nghiệp"/>
    <m/>
    <s v="ĐATN"/>
    <s v="ĐATN"/>
    <s v="ĐATN"/>
    <s v="ĐATN"/>
    <s v="ĐATN"/>
    <m/>
    <m/>
    <m/>
    <m/>
    <m/>
    <m/>
    <m/>
    <m/>
    <m/>
    <m/>
    <m/>
    <m/>
    <m/>
    <m/>
    <m/>
    <m/>
  </r>
  <r>
    <n v="48"/>
    <x v="46"/>
    <x v="37"/>
    <s v="MH 05"/>
    <s v="Tin học (Học trực tiếp)"/>
    <n v="5"/>
    <m/>
    <m/>
    <m/>
    <s v="202-S"/>
    <s v="Online"/>
    <m/>
    <m/>
    <m/>
    <m/>
    <m/>
    <s v="202-C"/>
    <s v="202-C"/>
    <m/>
    <m/>
    <m/>
    <m/>
    <m/>
    <s v="202-C"/>
    <s v="202-S"/>
    <m/>
    <m/>
  </r>
  <r>
    <n v="48"/>
    <x v="46"/>
    <x v="48"/>
    <s v="MĐ 27"/>
    <s v="Điều khiển lập trình PLC nâng cao"/>
    <n v="8"/>
    <s v="407-S"/>
    <s v="407-S"/>
    <s v="407-S"/>
    <m/>
    <m/>
    <m/>
    <m/>
    <s v="407-S"/>
    <s v="407-S"/>
    <s v="407-S"/>
    <m/>
    <m/>
    <m/>
    <m/>
    <s v="407-S"/>
    <s v="407-S"/>
    <s v="407-S"/>
    <m/>
    <m/>
    <m/>
    <m/>
  </r>
  <r>
    <n v="49"/>
    <x v="47"/>
    <x v="49"/>
    <s v="MH 18"/>
    <s v="Truyền động điện"/>
    <n v="5"/>
    <s v="408-S"/>
    <m/>
    <m/>
    <m/>
    <m/>
    <m/>
    <m/>
    <m/>
    <m/>
    <m/>
    <m/>
    <s v="501-S"/>
    <m/>
    <m/>
    <m/>
    <m/>
    <m/>
    <m/>
    <m/>
    <m/>
    <m/>
  </r>
  <r>
    <n v="49"/>
    <x v="47"/>
    <x v="50"/>
    <s v="MH 18"/>
    <s v="Thi kết thúc môn"/>
    <n v="2"/>
    <m/>
    <m/>
    <m/>
    <m/>
    <m/>
    <m/>
    <m/>
    <m/>
    <m/>
    <m/>
    <m/>
    <m/>
    <m/>
    <m/>
    <s v="408-C"/>
    <m/>
    <m/>
    <m/>
    <m/>
    <m/>
    <m/>
  </r>
  <r>
    <n v="49"/>
    <x v="47"/>
    <x v="51"/>
    <s v="MH 18"/>
    <s v="Thi kết thúc môn"/>
    <n v="2"/>
    <m/>
    <m/>
    <m/>
    <m/>
    <m/>
    <m/>
    <m/>
    <m/>
    <m/>
    <m/>
    <m/>
    <m/>
    <m/>
    <m/>
    <s v="408-C"/>
    <m/>
    <m/>
    <m/>
    <m/>
    <m/>
    <m/>
  </r>
  <r>
    <n v="49"/>
    <x v="47"/>
    <x v="52"/>
    <s v="MĐ 22"/>
    <s v="Điện tử công suất"/>
    <n v="8"/>
    <m/>
    <s v="406-S"/>
    <s v="406-S"/>
    <m/>
    <m/>
    <m/>
    <m/>
    <m/>
    <s v="406-S"/>
    <s v="406-S"/>
    <m/>
    <m/>
    <m/>
    <m/>
    <m/>
    <m/>
    <s v="406-S"/>
    <s v="406-S"/>
    <m/>
    <m/>
    <m/>
  </r>
  <r>
    <n v="49"/>
    <x v="47"/>
    <x v="53"/>
    <s v="MH 03"/>
    <s v="Giáo dục thể chất"/>
    <n v="4"/>
    <m/>
    <m/>
    <m/>
    <s v="TTVH-S"/>
    <s v="TTVH-S"/>
    <m/>
    <m/>
    <s v="TTVH-C"/>
    <m/>
    <m/>
    <s v="TTVH-S"/>
    <m/>
    <m/>
    <m/>
    <m/>
    <s v="TTVH-C"/>
    <m/>
    <m/>
    <m/>
    <m/>
    <m/>
  </r>
  <r>
    <n v="49"/>
    <x v="47"/>
    <x v="53"/>
    <s v="MH 03"/>
    <s v="Thi kết thúc môn"/>
    <n v="2"/>
    <m/>
    <m/>
    <m/>
    <m/>
    <m/>
    <m/>
    <m/>
    <m/>
    <m/>
    <m/>
    <m/>
    <m/>
    <m/>
    <m/>
    <m/>
    <m/>
    <m/>
    <m/>
    <s v="TTVH-C"/>
    <m/>
    <m/>
  </r>
  <r>
    <n v="49"/>
    <x v="47"/>
    <x v="12"/>
    <s v="MH 03"/>
    <s v="Thi kết thúc môn"/>
    <n v="2"/>
    <m/>
    <m/>
    <m/>
    <m/>
    <m/>
    <m/>
    <m/>
    <m/>
    <m/>
    <m/>
    <m/>
    <m/>
    <m/>
    <m/>
    <m/>
    <m/>
    <m/>
    <m/>
    <s v="TTVH-C"/>
    <m/>
    <m/>
  </r>
  <r>
    <n v="50"/>
    <x v="48"/>
    <x v="54"/>
    <s v="MĐ 23"/>
    <s v="Trang bị điện"/>
    <n v="8"/>
    <s v="304-S"/>
    <s v="304-S"/>
    <s v="304-S"/>
    <m/>
    <m/>
    <m/>
    <m/>
    <s v="304-S"/>
    <s v="304-S"/>
    <s v="304-S"/>
    <m/>
    <m/>
    <m/>
    <m/>
    <s v="304-S"/>
    <s v="304-S"/>
    <s v="304-S"/>
    <m/>
    <m/>
    <m/>
    <m/>
  </r>
  <r>
    <n v="50"/>
    <x v="48"/>
    <x v="36"/>
    <s v="MH 05"/>
    <s v="Tin học "/>
    <n v="5"/>
    <m/>
    <m/>
    <m/>
    <s v="Online"/>
    <s v="202-S"/>
    <m/>
    <m/>
    <m/>
    <m/>
    <m/>
    <m/>
    <s v="202-S"/>
    <m/>
    <m/>
    <m/>
    <m/>
    <m/>
    <m/>
    <s v="Online"/>
    <m/>
    <m/>
  </r>
  <r>
    <n v="51"/>
    <x v="49"/>
    <x v="49"/>
    <s v="MĐ 23"/>
    <s v="Trang bị điện"/>
    <n v="8"/>
    <m/>
    <m/>
    <m/>
    <s v="501-S"/>
    <s v="501-S"/>
    <m/>
    <m/>
    <m/>
    <s v="501-S"/>
    <s v="501-S"/>
    <s v="501-S"/>
    <m/>
    <m/>
    <m/>
    <s v="501-S"/>
    <s v="501-S"/>
    <m/>
    <s v="501-S"/>
    <m/>
    <m/>
    <m/>
  </r>
  <r>
    <n v="51"/>
    <x v="49"/>
    <x v="55"/>
    <s v="MĐ 26"/>
    <s v="Điều khiển lập trình PLC"/>
    <n v="8"/>
    <s v="403-S"/>
    <s v="403-S"/>
    <m/>
    <m/>
    <m/>
    <m/>
    <m/>
    <m/>
    <m/>
    <m/>
    <m/>
    <s v="403-S"/>
    <m/>
    <m/>
    <m/>
    <m/>
    <s v="403-C"/>
    <m/>
    <m/>
    <m/>
    <m/>
  </r>
  <r>
    <n v="51"/>
    <x v="49"/>
    <x v="56"/>
    <s v="MH 06"/>
    <s v="Tiếng anh"/>
    <n v="5"/>
    <m/>
    <m/>
    <s v="108-S"/>
    <m/>
    <m/>
    <m/>
    <m/>
    <s v="101-S"/>
    <m/>
    <m/>
    <m/>
    <m/>
    <m/>
    <m/>
    <m/>
    <m/>
    <m/>
    <m/>
    <s v="108-S"/>
    <m/>
    <m/>
  </r>
  <r>
    <n v="52"/>
    <x v="50"/>
    <x v="57"/>
    <s v="MĐ 24"/>
    <s v="Kỹ thuật lắp đặt điện"/>
    <n v="8"/>
    <s v="501-C"/>
    <s v="501-C"/>
    <s v="501-C"/>
    <m/>
    <m/>
    <m/>
    <m/>
    <s v="501-C"/>
    <s v="501-C"/>
    <m/>
    <m/>
    <m/>
    <m/>
    <m/>
    <m/>
    <m/>
    <m/>
    <m/>
    <m/>
    <m/>
    <m/>
  </r>
  <r>
    <n v="52"/>
    <x v="50"/>
    <x v="57"/>
    <s v="MĐ 24"/>
    <s v="Thi kết thúc môn"/>
    <n v="4"/>
    <m/>
    <m/>
    <m/>
    <m/>
    <m/>
    <m/>
    <m/>
    <m/>
    <m/>
    <m/>
    <m/>
    <m/>
    <m/>
    <m/>
    <s v="501-C"/>
    <m/>
    <m/>
    <m/>
    <m/>
    <m/>
    <m/>
  </r>
  <r>
    <n v="52"/>
    <x v="50"/>
    <x v="58"/>
    <s v="MĐ 24"/>
    <s v="Thi kết thúc môn"/>
    <n v="4"/>
    <m/>
    <m/>
    <m/>
    <m/>
    <m/>
    <m/>
    <m/>
    <m/>
    <m/>
    <m/>
    <m/>
    <m/>
    <m/>
    <m/>
    <s v="501-C"/>
    <m/>
    <m/>
    <m/>
    <m/>
    <m/>
    <m/>
  </r>
  <r>
    <n v="52"/>
    <x v="50"/>
    <x v="48"/>
    <s v="MĐ 27"/>
    <s v="Điều khiển lập trình PLC nâng cao"/>
    <n v="8"/>
    <m/>
    <m/>
    <m/>
    <m/>
    <s v="407-S"/>
    <m/>
    <m/>
    <m/>
    <m/>
    <m/>
    <s v="407-S"/>
    <s v="407-S"/>
    <m/>
    <m/>
    <m/>
    <m/>
    <m/>
    <s v="407-S"/>
    <m/>
    <m/>
    <m/>
  </r>
  <r>
    <n v="52"/>
    <x v="50"/>
    <x v="58"/>
    <s v="MĐ 16"/>
    <s v="Thực hành máy điện"/>
    <n v="8"/>
    <m/>
    <m/>
    <m/>
    <m/>
    <m/>
    <m/>
    <m/>
    <m/>
    <m/>
    <m/>
    <m/>
    <m/>
    <m/>
    <m/>
    <m/>
    <s v="506-S"/>
    <s v="506-S"/>
    <m/>
    <m/>
    <m/>
    <m/>
  </r>
  <r>
    <n v="52"/>
    <x v="50"/>
    <x v="41"/>
    <s v="MH 06"/>
    <s v="Tiếng anh"/>
    <n v="5"/>
    <m/>
    <m/>
    <m/>
    <s v="308-S"/>
    <m/>
    <m/>
    <m/>
    <m/>
    <m/>
    <s v="105-S"/>
    <m/>
    <m/>
    <m/>
    <m/>
    <m/>
    <m/>
    <m/>
    <m/>
    <s v="308-S"/>
    <m/>
    <m/>
  </r>
  <r>
    <n v="53"/>
    <x v="51"/>
    <x v="59"/>
    <s v="MH11"/>
    <s v="An toàn lao động"/>
    <n v="5"/>
    <m/>
    <s v="503-C"/>
    <s v="303-S"/>
    <m/>
    <m/>
    <m/>
    <m/>
    <m/>
    <m/>
    <m/>
    <s v="503-S"/>
    <s v="305-S"/>
    <m/>
    <m/>
    <m/>
    <m/>
    <m/>
    <m/>
    <m/>
    <m/>
    <m/>
  </r>
  <r>
    <n v="53"/>
    <x v="51"/>
    <x v="59"/>
    <s v="MH11"/>
    <s v="Thi kết thúc môn"/>
    <n v="2"/>
    <m/>
    <m/>
    <m/>
    <m/>
    <m/>
    <m/>
    <m/>
    <m/>
    <m/>
    <m/>
    <m/>
    <m/>
    <m/>
    <m/>
    <m/>
    <m/>
    <s v="102-C"/>
    <m/>
    <m/>
    <m/>
    <m/>
  </r>
  <r>
    <n v="53"/>
    <x v="51"/>
    <x v="51"/>
    <s v="MH11"/>
    <s v="Thi kết thúc môn"/>
    <n v="2"/>
    <m/>
    <m/>
    <m/>
    <m/>
    <m/>
    <m/>
    <m/>
    <m/>
    <m/>
    <m/>
    <m/>
    <m/>
    <m/>
    <m/>
    <m/>
    <m/>
    <s v="102-C"/>
    <m/>
    <m/>
    <m/>
    <m/>
  </r>
  <r>
    <n v="53"/>
    <x v="51"/>
    <x v="60"/>
    <s v="MH 06"/>
    <s v="Tiếng anh"/>
    <n v="5"/>
    <s v="305-S"/>
    <m/>
    <m/>
    <m/>
    <m/>
    <m/>
    <m/>
    <s v="305-S"/>
    <m/>
    <m/>
    <m/>
    <m/>
    <m/>
    <m/>
    <s v="503-S"/>
    <m/>
    <m/>
    <m/>
    <m/>
    <m/>
    <m/>
  </r>
  <r>
    <n v="53"/>
    <x v="51"/>
    <x v="61"/>
    <s v="MĐ 13"/>
    <s v=" Kỹ thuật điện tử"/>
    <n v="6"/>
    <m/>
    <m/>
    <m/>
    <s v="503-S"/>
    <s v="503-S"/>
    <m/>
    <m/>
    <m/>
    <m/>
    <s v="502-S"/>
    <m/>
    <m/>
    <m/>
    <m/>
    <m/>
    <m/>
    <m/>
    <s v="504-S"/>
    <s v="504-S"/>
    <m/>
    <m/>
  </r>
  <r>
    <n v="54"/>
    <x v="52"/>
    <x v="52"/>
    <s v="MĐ 12"/>
    <s v="Máy điện"/>
    <n v="5"/>
    <m/>
    <m/>
    <m/>
    <s v="406-S"/>
    <m/>
    <m/>
    <m/>
    <m/>
    <m/>
    <m/>
    <m/>
    <m/>
    <m/>
    <m/>
    <m/>
    <m/>
    <m/>
    <m/>
    <m/>
    <m/>
    <m/>
  </r>
  <r>
    <n v="54"/>
    <x v="52"/>
    <x v="52"/>
    <s v="MĐ 12"/>
    <s v="Thi kết thúc môn"/>
    <n v="4"/>
    <m/>
    <m/>
    <m/>
    <m/>
    <m/>
    <m/>
    <m/>
    <m/>
    <m/>
    <m/>
    <s v="406-C"/>
    <m/>
    <m/>
    <m/>
    <m/>
    <m/>
    <m/>
    <m/>
    <m/>
    <m/>
    <m/>
  </r>
  <r>
    <n v="54"/>
    <x v="52"/>
    <x v="62"/>
    <s v="MĐ 12"/>
    <s v="Thi kết thúc môn"/>
    <n v="4"/>
    <m/>
    <m/>
    <m/>
    <m/>
    <m/>
    <m/>
    <m/>
    <m/>
    <m/>
    <m/>
    <s v="406-C"/>
    <m/>
    <m/>
    <m/>
    <m/>
    <m/>
    <m/>
    <m/>
    <m/>
    <m/>
    <m/>
  </r>
  <r>
    <n v="54"/>
    <x v="52"/>
    <x v="63"/>
    <s v="MĐ 16"/>
    <s v=" Kỹ thuật cảm biến"/>
    <n v="6"/>
    <m/>
    <s v="502-S"/>
    <s v="502-S"/>
    <m/>
    <m/>
    <m/>
    <m/>
    <m/>
    <s v="502-S"/>
    <m/>
    <m/>
    <m/>
    <m/>
    <m/>
    <s v="502-S"/>
    <m/>
    <m/>
    <m/>
    <m/>
    <m/>
    <m/>
  </r>
  <r>
    <n v="54"/>
    <x v="52"/>
    <x v="54"/>
    <s v="MH 15"/>
    <s v=" Cung cấp điện"/>
    <n v="5"/>
    <m/>
    <m/>
    <m/>
    <m/>
    <s v="304-S"/>
    <m/>
    <m/>
    <m/>
    <m/>
    <m/>
    <m/>
    <s v="304-S"/>
    <m/>
    <m/>
    <m/>
    <m/>
    <m/>
    <m/>
    <s v="304-S"/>
    <m/>
    <m/>
  </r>
  <r>
    <n v="54"/>
    <x v="52"/>
    <x v="53"/>
    <s v="MH 03"/>
    <s v="Giáo dục thể chất"/>
    <n v="4"/>
    <s v="TTVH-S"/>
    <m/>
    <m/>
    <m/>
    <m/>
    <m/>
    <m/>
    <s v="TTVH-S"/>
    <m/>
    <s v="TTVH-C"/>
    <m/>
    <m/>
    <m/>
    <m/>
    <m/>
    <s v="TTVH-S"/>
    <s v="TTVH-S"/>
    <s v="TTVH-S"/>
    <m/>
    <m/>
    <m/>
  </r>
  <r>
    <n v="55"/>
    <x v="53"/>
    <x v="40"/>
    <s v="MH 01"/>
    <s v="Giáo dục chính trị"/>
    <n v="5"/>
    <m/>
    <s v="Hội trường B-S"/>
    <s v="Hội trường B-S"/>
    <m/>
    <m/>
    <m/>
    <m/>
    <s v="Hội trường B-S"/>
    <s v="P.TV-T4-S"/>
    <m/>
    <m/>
    <m/>
    <m/>
    <m/>
    <m/>
    <m/>
    <m/>
    <m/>
    <m/>
    <m/>
    <m/>
  </r>
  <r>
    <n v="55"/>
    <x v="53"/>
    <x v="40"/>
    <s v="MH 01"/>
    <s v="Thi kết thúc môn"/>
    <s v="2_x000a_Từ 13h30"/>
    <m/>
    <m/>
    <m/>
    <m/>
    <m/>
    <m/>
    <m/>
    <m/>
    <m/>
    <m/>
    <m/>
    <m/>
    <m/>
    <m/>
    <m/>
    <m/>
    <m/>
    <s v="Hội trường B-C"/>
    <m/>
    <m/>
    <m/>
  </r>
  <r>
    <n v="55"/>
    <x v="53"/>
    <x v="13"/>
    <s v="MH 01"/>
    <s v="Thi kết thúc môn"/>
    <s v="2_x000a_Từ 13h30"/>
    <m/>
    <m/>
    <m/>
    <m/>
    <m/>
    <m/>
    <m/>
    <m/>
    <m/>
    <m/>
    <m/>
    <m/>
    <m/>
    <m/>
    <m/>
    <m/>
    <m/>
    <s v="Hội trường B-C"/>
    <m/>
    <m/>
    <m/>
  </r>
  <r>
    <n v="55"/>
    <x v="53"/>
    <x v="64"/>
    <s v="MĐ 12"/>
    <s v="Máy điện"/>
    <n v="6"/>
    <m/>
    <m/>
    <m/>
    <s v="404-C"/>
    <s v="404-C"/>
    <m/>
    <m/>
    <m/>
    <m/>
    <s v="408-S"/>
    <s v="404-S"/>
    <s v="404-S"/>
    <m/>
    <m/>
    <s v="404-S"/>
    <m/>
    <s v="404-S"/>
    <m/>
    <m/>
    <m/>
    <m/>
  </r>
  <r>
    <n v="55"/>
    <x v="53"/>
    <x v="64"/>
    <s v="MĐ 12"/>
    <s v="Thi kết thúc môn"/>
    <n v="4"/>
    <m/>
    <m/>
    <m/>
    <m/>
    <m/>
    <m/>
    <m/>
    <m/>
    <m/>
    <m/>
    <m/>
    <m/>
    <m/>
    <m/>
    <m/>
    <m/>
    <m/>
    <m/>
    <s v="404-C"/>
    <m/>
    <m/>
  </r>
  <r>
    <n v="55"/>
    <x v="53"/>
    <x v="62"/>
    <s v="MĐ 12"/>
    <s v="Thi kết thúc môn"/>
    <n v="4"/>
    <m/>
    <m/>
    <m/>
    <m/>
    <m/>
    <m/>
    <m/>
    <m/>
    <m/>
    <m/>
    <m/>
    <m/>
    <m/>
    <m/>
    <m/>
    <m/>
    <m/>
    <m/>
    <s v="404-C"/>
    <m/>
    <m/>
  </r>
  <r>
    <n v="55"/>
    <x v="53"/>
    <x v="65"/>
    <s v="MĐ 18"/>
    <s v="Điện tử công suất"/>
    <n v="6"/>
    <m/>
    <m/>
    <m/>
    <m/>
    <m/>
    <m/>
    <m/>
    <m/>
    <m/>
    <m/>
    <m/>
    <m/>
    <m/>
    <m/>
    <m/>
    <s v="406-C"/>
    <m/>
    <m/>
    <m/>
    <m/>
    <m/>
  </r>
  <r>
    <n v="56"/>
    <x v="54"/>
    <x v="66"/>
    <s v="MĐ 12"/>
    <s v="Máy điện"/>
    <n v="6"/>
    <s v="404-C"/>
    <s v="408-C"/>
    <m/>
    <m/>
    <m/>
    <m/>
    <m/>
    <m/>
    <m/>
    <m/>
    <m/>
    <m/>
    <m/>
    <m/>
    <m/>
    <m/>
    <m/>
    <m/>
    <m/>
    <m/>
    <m/>
  </r>
  <r>
    <n v="56"/>
    <x v="54"/>
    <x v="66"/>
    <s v="MĐ 12"/>
    <s v="Thi kết thúc môn"/>
    <n v="4"/>
    <m/>
    <m/>
    <m/>
    <m/>
    <m/>
    <m/>
    <m/>
    <m/>
    <m/>
    <m/>
    <m/>
    <s v="408-C"/>
    <m/>
    <m/>
    <m/>
    <m/>
    <m/>
    <m/>
    <m/>
    <m/>
    <m/>
  </r>
  <r>
    <n v="56"/>
    <x v="54"/>
    <x v="51"/>
    <s v="MĐ 12"/>
    <s v="Thi kết thúc môn"/>
    <n v="4"/>
    <m/>
    <m/>
    <m/>
    <m/>
    <m/>
    <m/>
    <m/>
    <m/>
    <m/>
    <m/>
    <m/>
    <s v="408-C"/>
    <m/>
    <m/>
    <m/>
    <m/>
    <m/>
    <m/>
    <m/>
    <m/>
    <m/>
  </r>
  <r>
    <n v="56"/>
    <x v="54"/>
    <x v="63"/>
    <s v="MĐ 16"/>
    <s v="Kỹ thuật cảm biến"/>
    <n v="6"/>
    <m/>
    <m/>
    <m/>
    <s v="502-S"/>
    <m/>
    <m/>
    <m/>
    <s v="502-S"/>
    <m/>
    <m/>
    <m/>
    <m/>
    <m/>
    <m/>
    <m/>
    <s v="502-S"/>
    <m/>
    <m/>
    <m/>
    <m/>
    <m/>
  </r>
  <r>
    <n v="56"/>
    <x v="54"/>
    <x v="48"/>
    <s v="MĐ 16"/>
    <s v="Thi kết thúc môn"/>
    <n v="4"/>
    <m/>
    <m/>
    <m/>
    <m/>
    <m/>
    <m/>
    <m/>
    <m/>
    <m/>
    <m/>
    <m/>
    <m/>
    <m/>
    <m/>
    <m/>
    <m/>
    <m/>
    <m/>
    <s v="502-C"/>
    <m/>
    <m/>
  </r>
  <r>
    <n v="56"/>
    <x v="54"/>
    <x v="67"/>
    <s v="MĐ 16"/>
    <s v="Thi kết thúc môn"/>
    <n v="4"/>
    <m/>
    <m/>
    <m/>
    <m/>
    <m/>
    <m/>
    <m/>
    <m/>
    <m/>
    <m/>
    <m/>
    <m/>
    <m/>
    <m/>
    <m/>
    <m/>
    <m/>
    <m/>
    <s v="502-C"/>
    <m/>
    <m/>
  </r>
  <r>
    <n v="56"/>
    <x v="54"/>
    <x v="13"/>
    <s v="MH 01"/>
    <s v="Giáo dục chính trị"/>
    <n v="5"/>
    <m/>
    <m/>
    <s v="207-S"/>
    <m/>
    <m/>
    <m/>
    <m/>
    <m/>
    <s v="Hội trường B-C"/>
    <m/>
    <m/>
    <m/>
    <m/>
    <m/>
    <s v="Hội trường B-S"/>
    <m/>
    <m/>
    <m/>
    <m/>
    <m/>
    <m/>
  </r>
  <r>
    <n v="56"/>
    <x v="54"/>
    <x v="51"/>
    <s v="MH11"/>
    <s v="An toàn lao động"/>
    <n v="5"/>
    <m/>
    <m/>
    <m/>
    <m/>
    <s v="108-S"/>
    <m/>
    <m/>
    <m/>
    <m/>
    <s v="104-S"/>
    <s v="303-S"/>
    <m/>
    <m/>
    <m/>
    <m/>
    <m/>
    <s v="105-S"/>
    <s v="303-S"/>
    <m/>
    <m/>
    <m/>
  </r>
  <r>
    <n v="57"/>
    <x v="55"/>
    <x v="68"/>
    <s v="MĐ 12"/>
    <s v="Máy điện"/>
    <n v="6"/>
    <m/>
    <m/>
    <m/>
    <m/>
    <s v="405-S"/>
    <m/>
    <m/>
    <m/>
    <m/>
    <m/>
    <m/>
    <s v="405-S"/>
    <m/>
    <m/>
    <m/>
    <m/>
    <m/>
    <m/>
    <s v="505-S"/>
    <m/>
    <m/>
  </r>
  <r>
    <n v="57"/>
    <x v="55"/>
    <x v="69"/>
    <s v="MĐ 16"/>
    <s v="Kỹ thuật cảm biến"/>
    <n v="6"/>
    <m/>
    <m/>
    <s v="504-S"/>
    <m/>
    <m/>
    <m/>
    <m/>
    <s v="402-S"/>
    <s v="504-S"/>
    <m/>
    <m/>
    <m/>
    <m/>
    <m/>
    <s v="402-S"/>
    <s v="402-S"/>
    <m/>
    <m/>
    <m/>
    <m/>
    <m/>
  </r>
  <r>
    <n v="57"/>
    <x v="55"/>
    <x v="13"/>
    <s v="MH 01"/>
    <s v="Giáo dục chính trị"/>
    <n v="5"/>
    <s v="P.TV-T4-S"/>
    <m/>
    <m/>
    <s v="P.TV-T4-S"/>
    <m/>
    <m/>
    <m/>
    <m/>
    <m/>
    <s v="P.TV-T4-S"/>
    <s v="308-S"/>
    <m/>
    <m/>
    <m/>
    <m/>
    <m/>
    <s v="P.TV-T4-S"/>
    <s v="P.TV-T4-S"/>
    <m/>
    <m/>
    <m/>
  </r>
  <r>
    <n v="58"/>
    <x v="56"/>
    <x v="68"/>
    <s v="MĐ 12"/>
    <s v="Máy điện"/>
    <n v="6"/>
    <s v="303-S"/>
    <s v="303-S"/>
    <m/>
    <m/>
    <m/>
    <m/>
    <m/>
    <s v="507-S"/>
    <s v="505-S"/>
    <m/>
    <m/>
    <m/>
    <m/>
    <m/>
    <m/>
    <m/>
    <m/>
    <m/>
    <m/>
    <m/>
    <m/>
  </r>
  <r>
    <n v="58"/>
    <x v="56"/>
    <x v="68"/>
    <s v="MĐ 12"/>
    <s v="Thi kết thúc môn"/>
    <n v="4"/>
    <m/>
    <m/>
    <m/>
    <m/>
    <m/>
    <m/>
    <m/>
    <m/>
    <m/>
    <m/>
    <m/>
    <m/>
    <m/>
    <m/>
    <m/>
    <m/>
    <s v="303-C"/>
    <m/>
    <m/>
    <m/>
    <m/>
  </r>
  <r>
    <n v="58"/>
    <x v="56"/>
    <x v="49"/>
    <s v="MĐ 12"/>
    <s v="Thi kết thúc môn"/>
    <n v="4"/>
    <m/>
    <m/>
    <m/>
    <m/>
    <m/>
    <m/>
    <m/>
    <m/>
    <m/>
    <m/>
    <m/>
    <m/>
    <m/>
    <m/>
    <m/>
    <m/>
    <s v="303-C"/>
    <m/>
    <m/>
    <m/>
    <m/>
  </r>
  <r>
    <n v="58"/>
    <x v="56"/>
    <x v="50"/>
    <s v="MH 11"/>
    <s v=" An toàn lao động"/>
    <n v="5"/>
    <m/>
    <m/>
    <m/>
    <s v="108-S"/>
    <m/>
    <m/>
    <m/>
    <m/>
    <m/>
    <m/>
    <s v="505-S"/>
    <m/>
    <m/>
    <m/>
    <s v="505-S"/>
    <m/>
    <m/>
    <m/>
    <m/>
    <m/>
    <m/>
  </r>
  <r>
    <n v="58"/>
    <x v="56"/>
    <x v="40"/>
    <s v="MH 01"/>
    <s v="Giáo dục chính trị"/>
    <n v="5"/>
    <m/>
    <m/>
    <m/>
    <m/>
    <s v="305-C"/>
    <m/>
    <m/>
    <m/>
    <m/>
    <m/>
    <m/>
    <s v="P.TV-T4-S"/>
    <m/>
    <m/>
    <m/>
    <s v="507-C"/>
    <m/>
    <m/>
    <s v="306-S"/>
    <m/>
    <m/>
  </r>
  <r>
    <n v="58"/>
    <x v="56"/>
    <x v="8"/>
    <s v="MH 06"/>
    <s v="Tiếng anh"/>
    <n v="5"/>
    <m/>
    <m/>
    <s v="208-S"/>
    <m/>
    <m/>
    <m/>
    <m/>
    <m/>
    <m/>
    <s v="102-S"/>
    <m/>
    <m/>
    <m/>
    <m/>
    <m/>
    <m/>
    <m/>
    <s v="305-S"/>
    <m/>
    <m/>
    <m/>
  </r>
  <r>
    <n v="59"/>
    <x v="57"/>
    <x v="69"/>
    <s v="MĐ 13"/>
    <s v="Kỹ thuật điện tử"/>
    <n v="6"/>
    <m/>
    <m/>
    <m/>
    <s v="504-S"/>
    <s v="504-S"/>
    <m/>
    <m/>
    <m/>
    <m/>
    <m/>
    <m/>
    <s v="504-S"/>
    <m/>
    <m/>
    <m/>
    <m/>
    <m/>
    <m/>
    <m/>
    <m/>
    <m/>
  </r>
  <r>
    <n v="59"/>
    <x v="57"/>
    <x v="70"/>
    <s v="MĐ 13"/>
    <s v="Thi kết thúc môn"/>
    <n v="4"/>
    <m/>
    <m/>
    <m/>
    <m/>
    <m/>
    <m/>
    <m/>
    <m/>
    <m/>
    <m/>
    <m/>
    <m/>
    <m/>
    <m/>
    <m/>
    <m/>
    <m/>
    <m/>
    <s v="503-C"/>
    <m/>
    <m/>
  </r>
  <r>
    <n v="59"/>
    <x v="57"/>
    <x v="51"/>
    <s v="MĐ 13"/>
    <s v="Thi kết thúc môn"/>
    <n v="4"/>
    <m/>
    <m/>
    <m/>
    <m/>
    <m/>
    <m/>
    <m/>
    <m/>
    <m/>
    <m/>
    <m/>
    <m/>
    <m/>
    <m/>
    <m/>
    <m/>
    <m/>
    <m/>
    <s v="503-C"/>
    <m/>
    <m/>
  </r>
  <r>
    <n v="59"/>
    <x v="57"/>
    <x v="58"/>
    <s v="MĐ 12"/>
    <s v=" Máy điện"/>
    <n v="6"/>
    <s v="506-S"/>
    <s v="506-S"/>
    <m/>
    <m/>
    <m/>
    <m/>
    <m/>
    <s v="506-S"/>
    <m/>
    <m/>
    <m/>
    <m/>
    <m/>
    <m/>
    <m/>
    <m/>
    <m/>
    <m/>
    <m/>
    <m/>
    <m/>
  </r>
  <r>
    <n v="59"/>
    <x v="57"/>
    <x v="58"/>
    <s v="MĐ 12"/>
    <s v="Thi kết thúc môn"/>
    <n v="4"/>
    <m/>
    <m/>
    <m/>
    <m/>
    <m/>
    <m/>
    <m/>
    <m/>
    <m/>
    <m/>
    <m/>
    <m/>
    <m/>
    <m/>
    <s v="506-S"/>
    <m/>
    <m/>
    <m/>
    <m/>
    <m/>
    <m/>
  </r>
  <r>
    <n v="59"/>
    <x v="57"/>
    <x v="51"/>
    <s v="MĐ 12"/>
    <s v="Thi kết thúc môn"/>
    <n v="4"/>
    <m/>
    <m/>
    <m/>
    <m/>
    <m/>
    <m/>
    <m/>
    <m/>
    <m/>
    <m/>
    <m/>
    <m/>
    <m/>
    <m/>
    <s v="506-S"/>
    <m/>
    <m/>
    <m/>
    <m/>
    <m/>
    <m/>
  </r>
  <r>
    <n v="59"/>
    <x v="57"/>
    <x v="0"/>
    <m/>
    <s v="Học tiếng Trung Quốc"/>
    <m/>
    <m/>
    <m/>
    <m/>
    <m/>
    <m/>
    <m/>
    <m/>
    <m/>
    <s v="Hội trường B-S"/>
    <m/>
    <s v="Hội trường B-S"/>
    <m/>
    <m/>
    <m/>
    <m/>
    <s v="Hội trường B-S"/>
    <m/>
    <s v="Hội trường B-S"/>
    <m/>
    <m/>
    <m/>
  </r>
  <r>
    <n v="59"/>
    <x v="57"/>
    <x v="53"/>
    <s v="MH 03"/>
    <s v="Giáo dục thể chất "/>
    <n v="4"/>
    <m/>
    <m/>
    <s v="TTVH-S"/>
    <m/>
    <m/>
    <m/>
    <m/>
    <m/>
    <m/>
    <s v="TTVH-S"/>
    <m/>
    <m/>
    <m/>
    <m/>
    <m/>
    <m/>
    <s v="TTVH-C"/>
    <m/>
    <m/>
    <m/>
    <m/>
  </r>
  <r>
    <n v="60"/>
    <x v="58"/>
    <x v="71"/>
    <s v="MĐ 13"/>
    <s v="Kỹ thuật điện tử"/>
    <n v="6"/>
    <s v="504-S"/>
    <s v="504-S"/>
    <m/>
    <m/>
    <m/>
    <m/>
    <m/>
    <s v="504-S"/>
    <m/>
    <m/>
    <m/>
    <m/>
    <m/>
    <m/>
    <s v="504-S"/>
    <m/>
    <m/>
    <m/>
    <m/>
    <m/>
    <m/>
  </r>
  <r>
    <n v="60"/>
    <x v="58"/>
    <x v="52"/>
    <s v="MĐ 12"/>
    <s v="Máy điện"/>
    <n v="6"/>
    <m/>
    <m/>
    <m/>
    <m/>
    <s v="406-S"/>
    <m/>
    <m/>
    <m/>
    <m/>
    <m/>
    <m/>
    <s v="507-S"/>
    <m/>
    <m/>
    <m/>
    <m/>
    <m/>
    <m/>
    <s v="406-S"/>
    <m/>
    <m/>
  </r>
  <r>
    <n v="60"/>
    <x v="58"/>
    <x v="0"/>
    <m/>
    <s v="Học tiếng Trung Quốc"/>
    <m/>
    <m/>
    <m/>
    <m/>
    <m/>
    <m/>
    <m/>
    <m/>
    <m/>
    <s v="Hội trường B-S"/>
    <m/>
    <s v="Hội trường B-S"/>
    <m/>
    <m/>
    <m/>
    <m/>
    <s v="Hội trường B-S"/>
    <m/>
    <s v="Hội trường B-S"/>
    <m/>
    <m/>
    <m/>
  </r>
  <r>
    <n v="60"/>
    <x v="58"/>
    <x v="15"/>
    <s v="MH 02"/>
    <s v="Pháp luật"/>
    <n v="5"/>
    <m/>
    <m/>
    <m/>
    <s v="P.TV-T4-C"/>
    <m/>
    <m/>
    <m/>
    <m/>
    <m/>
    <s v="103-S"/>
    <m/>
    <m/>
    <m/>
    <m/>
    <m/>
    <m/>
    <s v="102-S"/>
    <m/>
    <m/>
    <m/>
    <m/>
  </r>
  <r>
    <n v="61"/>
    <x v="59"/>
    <x v="1"/>
    <s v="Văn hóa"/>
    <m/>
    <m/>
    <m/>
    <n v="305"/>
    <n v="305"/>
    <m/>
    <m/>
    <n v="305"/>
    <m/>
    <m/>
    <n v="305"/>
    <n v="305"/>
    <m/>
    <m/>
    <n v="305"/>
    <m/>
    <m/>
    <n v="305"/>
    <n v="305"/>
    <m/>
    <m/>
    <n v="305"/>
    <m/>
  </r>
  <r>
    <n v="61"/>
    <x v="59"/>
    <x v="72"/>
    <s v="MĐ 22"/>
    <s v="Kỹ thuật lắp đặt điện"/>
    <n v="6"/>
    <s v="P.24/7/1-C"/>
    <m/>
    <m/>
    <s v="P.24/7/1-C"/>
    <s v="P.24/7/1-C"/>
    <m/>
    <m/>
    <s v="P.24/7/1-S"/>
    <m/>
    <m/>
    <s v="P.24/7/1-C"/>
    <s v="P.24/7/1-C"/>
    <m/>
    <m/>
    <s v="P.24/7/1-S"/>
    <m/>
    <m/>
    <s v="P.24/7/1-S"/>
    <s v="P.24/7/1-S"/>
    <m/>
    <m/>
  </r>
  <r>
    <n v="62"/>
    <x v="60"/>
    <x v="1"/>
    <s v="Văn hóa"/>
    <m/>
    <m/>
    <m/>
    <n v="305"/>
    <n v="305"/>
    <m/>
    <m/>
    <n v="305"/>
    <m/>
    <m/>
    <n v="305"/>
    <n v="305"/>
    <m/>
    <m/>
    <n v="305"/>
    <m/>
    <m/>
    <n v="305"/>
    <n v="305"/>
    <m/>
    <m/>
    <n v="305"/>
    <m/>
  </r>
  <r>
    <n v="62"/>
    <x v="60"/>
    <x v="73"/>
    <s v="MĐ 22"/>
    <s v="Kỹ thuật lắp đặt điện"/>
    <n v="8"/>
    <s v="P.24/7/1-S"/>
    <m/>
    <m/>
    <m/>
    <s v="P.24/7/1-S"/>
    <m/>
    <m/>
    <m/>
    <m/>
    <m/>
    <s v="P.24/7/1-S"/>
    <s v="P.24/7/1-S"/>
    <m/>
    <m/>
    <m/>
    <m/>
    <m/>
    <s v="P.24/7/1-C"/>
    <s v="P.24/7/1-C"/>
    <m/>
    <m/>
  </r>
  <r>
    <n v="63"/>
    <x v="61"/>
    <x v="1"/>
    <s v="Văn hóa"/>
    <m/>
    <m/>
    <n v="102"/>
    <n v="102"/>
    <m/>
    <m/>
    <m/>
    <m/>
    <m/>
    <n v="102"/>
    <n v="102"/>
    <m/>
    <m/>
    <m/>
    <m/>
    <m/>
    <n v="102"/>
    <n v="102"/>
    <m/>
    <m/>
    <m/>
    <m/>
    <m/>
  </r>
  <r>
    <n v="63"/>
    <x v="61"/>
    <x v="56"/>
    <s v="MH 06"/>
    <s v="Tiếng anh"/>
    <n v="5"/>
    <m/>
    <m/>
    <m/>
    <m/>
    <m/>
    <m/>
    <m/>
    <m/>
    <m/>
    <m/>
    <m/>
    <m/>
    <m/>
    <m/>
    <m/>
    <m/>
    <s v="208-S"/>
    <m/>
    <m/>
    <m/>
    <m/>
  </r>
  <r>
    <n v="63"/>
    <x v="61"/>
    <x v="58"/>
    <s v="MĐ 15"/>
    <s v=" Thực hành máy điện"/>
    <n v="8"/>
    <m/>
    <m/>
    <s v="506-S"/>
    <s v="506-S"/>
    <s v="506-S"/>
    <m/>
    <m/>
    <m/>
    <m/>
    <s v="506-S"/>
    <s v="506-S"/>
    <s v="506-S"/>
    <m/>
    <m/>
    <m/>
    <m/>
    <m/>
    <s v="506-S"/>
    <s v="506-S"/>
    <m/>
    <m/>
  </r>
  <r>
    <n v="64"/>
    <x v="62"/>
    <x v="1"/>
    <s v="Văn hóa"/>
    <m/>
    <m/>
    <s v="102, 103"/>
    <s v="102, 103"/>
    <m/>
    <m/>
    <m/>
    <m/>
    <m/>
    <s v="102, 103"/>
    <s v="102, 103"/>
    <m/>
    <m/>
    <m/>
    <m/>
    <m/>
    <s v="102, 103"/>
    <s v="102, 103"/>
    <m/>
    <m/>
    <m/>
    <m/>
    <m/>
  </r>
  <r>
    <n v="64"/>
    <x v="62"/>
    <x v="74"/>
    <s v="MĐ 21"/>
    <s v="Trang bị điện"/>
    <n v="8"/>
    <m/>
    <m/>
    <m/>
    <m/>
    <m/>
    <m/>
    <m/>
    <m/>
    <m/>
    <m/>
    <s v="404-C"/>
    <s v="404-C"/>
    <m/>
    <m/>
    <m/>
    <m/>
    <m/>
    <s v="404-S"/>
    <s v="404-S"/>
    <m/>
    <m/>
  </r>
  <r>
    <n v="64"/>
    <x v="62"/>
    <x v="75"/>
    <s v="MH 06"/>
    <s v="Tiếng anh"/>
    <n v="5"/>
    <m/>
    <m/>
    <s v="103-S"/>
    <m/>
    <m/>
    <m/>
    <m/>
    <m/>
    <m/>
    <s v="103-C"/>
    <m/>
    <m/>
    <m/>
    <m/>
    <m/>
    <m/>
    <s v="103-C"/>
    <m/>
    <m/>
    <m/>
    <m/>
  </r>
  <r>
    <n v="65"/>
    <x v="63"/>
    <x v="1"/>
    <s v="Văn hóa"/>
    <m/>
    <m/>
    <m/>
    <m/>
    <m/>
    <n v="102"/>
    <n v="102"/>
    <m/>
    <m/>
    <m/>
    <m/>
    <m/>
    <n v="102"/>
    <n v="102"/>
    <m/>
    <m/>
    <m/>
    <m/>
    <m/>
    <n v="102"/>
    <n v="102"/>
    <m/>
    <m/>
  </r>
  <r>
    <n v="65"/>
    <x v="63"/>
    <x v="62"/>
    <s v="MĐ 10"/>
    <s v="Khí cụ điện"/>
    <n v="6"/>
    <m/>
    <m/>
    <m/>
    <m/>
    <m/>
    <m/>
    <m/>
    <m/>
    <s v="303-S"/>
    <m/>
    <m/>
    <m/>
    <m/>
    <m/>
    <m/>
    <m/>
    <s v="303-S"/>
    <m/>
    <m/>
    <m/>
    <m/>
  </r>
  <r>
    <n v="65"/>
    <x v="63"/>
    <x v="40"/>
    <s v="MH 01"/>
    <s v="Giáo dục chính trị"/>
    <n v="5"/>
    <s v="305-C"/>
    <m/>
    <m/>
    <m/>
    <m/>
    <m/>
    <m/>
    <m/>
    <m/>
    <s v="105-C"/>
    <m/>
    <m/>
    <m/>
    <m/>
    <m/>
    <m/>
    <m/>
    <m/>
    <m/>
    <m/>
    <m/>
  </r>
  <r>
    <n v="66"/>
    <x v="64"/>
    <x v="1"/>
    <s v="Văn hóa"/>
    <m/>
    <m/>
    <m/>
    <m/>
    <m/>
    <n v="103"/>
    <n v="103"/>
    <m/>
    <m/>
    <m/>
    <m/>
    <m/>
    <n v="103"/>
    <n v="103"/>
    <m/>
    <m/>
    <m/>
    <m/>
    <m/>
    <n v="103"/>
    <n v="103"/>
    <m/>
    <m/>
  </r>
  <r>
    <n v="66"/>
    <x v="64"/>
    <x v="55"/>
    <s v="MĐ 10"/>
    <s v="Khí cụ điện"/>
    <n v="6"/>
    <m/>
    <m/>
    <s v="304-C"/>
    <m/>
    <m/>
    <m/>
    <m/>
    <m/>
    <m/>
    <s v="304-C"/>
    <m/>
    <m/>
    <m/>
    <m/>
    <m/>
    <s v="304-C"/>
    <m/>
    <m/>
    <m/>
    <m/>
    <m/>
  </r>
  <r>
    <n v="67"/>
    <x v="65"/>
    <x v="1"/>
    <s v="Văn hóa"/>
    <m/>
    <m/>
    <m/>
    <m/>
    <m/>
    <n v="104"/>
    <n v="104"/>
    <m/>
    <m/>
    <m/>
    <m/>
    <m/>
    <n v="104"/>
    <n v="104"/>
    <m/>
    <m/>
    <m/>
    <m/>
    <m/>
    <n v="104"/>
    <n v="104"/>
    <m/>
    <m/>
  </r>
  <r>
    <n v="67"/>
    <x v="65"/>
    <x v="59"/>
    <s v="MĐ 09"/>
    <s v="Đo lường điện - điện tử "/>
    <n v="6"/>
    <s v="505-S"/>
    <m/>
    <m/>
    <m/>
    <m/>
    <m/>
    <m/>
    <s v="503-S"/>
    <m/>
    <m/>
    <m/>
    <m/>
    <m/>
    <m/>
    <m/>
    <m/>
    <m/>
    <m/>
    <m/>
    <m/>
    <m/>
  </r>
  <r>
    <n v="67"/>
    <x v="65"/>
    <x v="59"/>
    <s v="MĐ 09"/>
    <s v="Thi kết thúc môn"/>
    <n v="4"/>
    <m/>
    <m/>
    <m/>
    <m/>
    <m/>
    <m/>
    <m/>
    <m/>
    <m/>
    <m/>
    <m/>
    <m/>
    <m/>
    <m/>
    <s v="507-C"/>
    <m/>
    <m/>
    <m/>
    <m/>
    <m/>
    <m/>
  </r>
  <r>
    <n v="67"/>
    <x v="65"/>
    <x v="70"/>
    <s v="MĐ 09"/>
    <s v="Thi kết thúc môn"/>
    <n v="4"/>
    <m/>
    <m/>
    <m/>
    <m/>
    <m/>
    <m/>
    <m/>
    <m/>
    <m/>
    <m/>
    <m/>
    <m/>
    <m/>
    <m/>
    <s v="507-C"/>
    <m/>
    <m/>
    <m/>
    <m/>
    <m/>
    <m/>
  </r>
  <r>
    <n v="68"/>
    <x v="66"/>
    <x v="1"/>
    <s v="Văn hóa"/>
    <m/>
    <m/>
    <m/>
    <m/>
    <m/>
    <n v="104"/>
    <n v="104"/>
    <m/>
    <m/>
    <m/>
    <m/>
    <m/>
    <n v="104"/>
    <n v="104"/>
    <m/>
    <m/>
    <m/>
    <m/>
    <m/>
    <n v="104"/>
    <n v="104"/>
    <m/>
    <m/>
  </r>
  <r>
    <n v="68"/>
    <x v="66"/>
    <x v="62"/>
    <s v="MĐ 10"/>
    <s v="Khí cụ điện"/>
    <n v="6"/>
    <m/>
    <s v="303-C"/>
    <m/>
    <m/>
    <m/>
    <m/>
    <m/>
    <s v="303-C"/>
    <m/>
    <m/>
    <m/>
    <m/>
    <m/>
    <m/>
    <s v="303-C"/>
    <m/>
    <m/>
    <m/>
    <m/>
    <m/>
    <m/>
  </r>
  <r>
    <n v="69"/>
    <x v="67"/>
    <x v="76"/>
    <s v="MĐ 08"/>
    <s v="Cấu hình và lập trình cho hệ thống tự động hóa"/>
    <n v="8"/>
    <s v="301-S"/>
    <s v="301-S"/>
    <s v="301-S"/>
    <s v="301-S"/>
    <s v="301-S"/>
    <m/>
    <m/>
    <s v="301-S"/>
    <s v="301-S"/>
    <s v="301-S"/>
    <s v="301-S"/>
    <s v="301-S"/>
    <m/>
    <m/>
    <s v="301-S"/>
    <s v="301-S"/>
    <s v="301-S"/>
    <m/>
    <m/>
    <m/>
    <m/>
  </r>
  <r>
    <n v="69"/>
    <x v="67"/>
    <x v="76"/>
    <s v="MĐ 08"/>
    <s v="Thi kết thúc môn"/>
    <n v="8"/>
    <m/>
    <m/>
    <m/>
    <m/>
    <m/>
    <m/>
    <m/>
    <m/>
    <m/>
    <m/>
    <m/>
    <m/>
    <m/>
    <m/>
    <m/>
    <m/>
    <m/>
    <m/>
    <s v="301-S"/>
    <m/>
    <m/>
  </r>
  <r>
    <n v="69"/>
    <x v="67"/>
    <x v="71"/>
    <s v="MĐ 08"/>
    <s v="Thi kết thúc môn"/>
    <n v="8"/>
    <m/>
    <m/>
    <m/>
    <m/>
    <m/>
    <m/>
    <m/>
    <m/>
    <m/>
    <m/>
    <m/>
    <m/>
    <m/>
    <m/>
    <m/>
    <m/>
    <m/>
    <m/>
    <s v="301-S"/>
    <m/>
    <m/>
  </r>
  <r>
    <n v="70"/>
    <x v="68"/>
    <x v="47"/>
    <m/>
    <s v="Đồ án tốt nghiệp"/>
    <m/>
    <s v="ĐATN"/>
    <s v="ĐATN"/>
    <s v="ĐATN"/>
    <s v="ĐATN"/>
    <s v="ĐATN"/>
    <m/>
    <m/>
    <m/>
    <m/>
    <m/>
    <m/>
    <m/>
    <m/>
    <m/>
    <m/>
    <m/>
    <m/>
    <m/>
    <m/>
    <m/>
    <m/>
  </r>
  <r>
    <n v="71"/>
    <x v="69"/>
    <x v="47"/>
    <m/>
    <s v="Đồ án tốt nghiệp"/>
    <m/>
    <s v="ĐATN"/>
    <s v="ĐATN"/>
    <s v="ĐATN"/>
    <s v="ĐATN"/>
    <s v="ĐATN"/>
    <m/>
    <m/>
    <m/>
    <m/>
    <m/>
    <m/>
    <m/>
    <m/>
    <m/>
    <m/>
    <m/>
    <m/>
    <m/>
    <m/>
    <m/>
    <m/>
  </r>
  <r>
    <n v="72"/>
    <x v="70"/>
    <x v="47"/>
    <s v="MĐ 29"/>
    <s v="Đồ án tốt nghiệp"/>
    <m/>
    <s v="ĐATN"/>
    <s v="ĐATN"/>
    <s v="ĐATN"/>
    <s v="ĐATN"/>
    <s v="ĐATN"/>
    <m/>
    <m/>
    <m/>
    <m/>
    <m/>
    <m/>
    <m/>
    <m/>
    <m/>
    <m/>
    <m/>
    <m/>
    <m/>
    <m/>
    <m/>
    <m/>
  </r>
  <r>
    <n v="73"/>
    <x v="71"/>
    <x v="47"/>
    <m/>
    <s v="Đồ án tốt nghiệp"/>
    <m/>
    <s v="ĐATN"/>
    <s v="ĐATN"/>
    <s v="ĐATN"/>
    <s v="ĐATN"/>
    <s v="ĐATN"/>
    <m/>
    <m/>
    <m/>
    <m/>
    <m/>
    <m/>
    <m/>
    <m/>
    <m/>
    <m/>
    <m/>
    <m/>
    <m/>
    <m/>
    <m/>
    <m/>
  </r>
  <r>
    <n v="74"/>
    <x v="72"/>
    <x v="34"/>
    <s v="MH 05"/>
    <s v="Tin học (Học trực tiếp)"/>
    <n v="5"/>
    <s v="online"/>
    <m/>
    <s v="203-C"/>
    <m/>
    <m/>
    <m/>
    <m/>
    <s v="203-S"/>
    <m/>
    <m/>
    <m/>
    <m/>
    <m/>
    <m/>
    <m/>
    <m/>
    <m/>
    <m/>
    <m/>
    <m/>
    <m/>
  </r>
  <r>
    <n v="74"/>
    <x v="72"/>
    <x v="34"/>
    <s v="MH 05"/>
    <s v="Thi kết thúc môn"/>
    <n v="2"/>
    <m/>
    <m/>
    <m/>
    <m/>
    <m/>
    <m/>
    <m/>
    <m/>
    <m/>
    <m/>
    <m/>
    <m/>
    <m/>
    <m/>
    <s v="202-C"/>
    <m/>
    <m/>
    <m/>
    <m/>
    <m/>
    <m/>
  </r>
  <r>
    <n v="74"/>
    <x v="72"/>
    <x v="37"/>
    <s v="MH 05"/>
    <s v="Thi kết thúc môn"/>
    <n v="2"/>
    <m/>
    <m/>
    <m/>
    <m/>
    <m/>
    <m/>
    <m/>
    <m/>
    <m/>
    <m/>
    <m/>
    <m/>
    <m/>
    <m/>
    <s v="202-C"/>
    <m/>
    <m/>
    <m/>
    <m/>
    <m/>
    <m/>
  </r>
  <r>
    <n v="74"/>
    <x v="72"/>
    <x v="57"/>
    <s v="MĐ 06"/>
    <s v="Kiểm tra và bảo trì các máy móc và thiết bị"/>
    <n v="8"/>
    <m/>
    <m/>
    <m/>
    <s v="401-C"/>
    <s v="401-C"/>
    <m/>
    <m/>
    <m/>
    <m/>
    <s v="401-S"/>
    <s v="401-S"/>
    <s v="401-S"/>
    <m/>
    <m/>
    <m/>
    <s v="401-S"/>
    <m/>
    <m/>
    <s v="401-C"/>
    <m/>
    <m/>
  </r>
  <r>
    <n v="74"/>
    <x v="72"/>
    <x v="65"/>
    <s v="MĐ 05"/>
    <s v=" Đảm bảo cung cấp điện và an toàn cho thiết bị"/>
    <n v="8"/>
    <m/>
    <s v="405-C"/>
    <m/>
    <m/>
    <m/>
    <m/>
    <m/>
    <m/>
    <s v="407-C"/>
    <m/>
    <m/>
    <m/>
    <m/>
    <m/>
    <m/>
    <m/>
    <s v="407-C"/>
    <s v="407-C"/>
    <m/>
    <m/>
    <m/>
  </r>
  <r>
    <n v="75"/>
    <x v="73"/>
    <x v="47"/>
    <s v="MĐ 28"/>
    <s v="Thực tập tốt nghiệp"/>
    <m/>
    <m/>
    <m/>
    <m/>
    <m/>
    <m/>
    <m/>
    <m/>
    <m/>
    <m/>
    <m/>
    <m/>
    <m/>
    <m/>
    <m/>
    <m/>
    <m/>
    <m/>
    <m/>
    <m/>
    <m/>
    <m/>
  </r>
  <r>
    <n v="76"/>
    <x v="74"/>
    <x v="30"/>
    <s v="MĐ 12"/>
    <s v="Thi kết thúc môn"/>
    <n v="4"/>
    <m/>
    <m/>
    <s v="X/ĐC (ODA) - S"/>
    <m/>
    <m/>
    <m/>
    <m/>
    <m/>
    <m/>
    <m/>
    <m/>
    <m/>
    <m/>
    <m/>
    <m/>
    <m/>
    <m/>
    <m/>
    <m/>
    <m/>
    <m/>
  </r>
  <r>
    <n v="76"/>
    <x v="74"/>
    <x v="67"/>
    <s v="MĐ 19"/>
    <s v="Điều khiển điện khí nén"/>
    <n v="8"/>
    <s v="P.CĐT (ODA) - S"/>
    <s v="P.CĐT (ODA) - S"/>
    <m/>
    <m/>
    <m/>
    <m/>
    <m/>
    <s v="P.CĐT (ODA) - S"/>
    <s v="P.CĐT (ODA) - S"/>
    <m/>
    <s v="P.CĐT (ODA) - S"/>
    <m/>
    <m/>
    <m/>
    <m/>
    <m/>
    <m/>
    <s v="P.CĐT (ODA) - S"/>
    <m/>
    <m/>
    <m/>
  </r>
  <r>
    <n v="76"/>
    <x v="74"/>
    <x v="21"/>
    <s v="MH 05"/>
    <s v="Tin học "/>
    <n v="5"/>
    <m/>
    <m/>
    <m/>
    <m/>
    <m/>
    <m/>
    <m/>
    <m/>
    <m/>
    <m/>
    <m/>
    <s v="205-S"/>
    <m/>
    <m/>
    <m/>
    <s v="205-S"/>
    <m/>
    <m/>
    <m/>
    <m/>
    <m/>
  </r>
  <r>
    <n v="76"/>
    <x v="74"/>
    <x v="29"/>
    <s v="MH 03"/>
    <s v="Giáo dục thể chất "/>
    <n v="4"/>
    <m/>
    <m/>
    <m/>
    <s v="TTVH-S"/>
    <s v="TTVH-S"/>
    <m/>
    <m/>
    <m/>
    <m/>
    <s v="TTVH-S"/>
    <m/>
    <m/>
    <m/>
    <m/>
    <s v="TTVH-S"/>
    <m/>
    <s v="TTVH-S"/>
    <m/>
    <s v="TTVH-S"/>
    <m/>
    <m/>
  </r>
  <r>
    <n v="77"/>
    <x v="75"/>
    <x v="60"/>
    <s v="MH 06"/>
    <s v="Tiếng anh"/>
    <n v="5"/>
    <m/>
    <m/>
    <m/>
    <m/>
    <s v="308-C"/>
    <m/>
    <m/>
    <m/>
    <s v="408-C"/>
    <m/>
    <m/>
    <m/>
    <m/>
    <m/>
    <m/>
    <m/>
    <m/>
    <m/>
    <s v="507-C"/>
    <m/>
    <m/>
  </r>
  <r>
    <n v="77"/>
    <x v="75"/>
    <x v="64"/>
    <s v="MĐ 24"/>
    <s v="Điều khiển lập trình PLC nâng cao"/>
    <n v="8"/>
    <s v="402-S"/>
    <s v="402-C"/>
    <s v="402-C"/>
    <m/>
    <m/>
    <m/>
    <m/>
    <s v="403-C"/>
    <m/>
    <m/>
    <m/>
    <m/>
    <m/>
    <m/>
    <m/>
    <m/>
    <m/>
    <m/>
    <m/>
    <m/>
    <m/>
  </r>
  <r>
    <n v="77"/>
    <x v="75"/>
    <x v="64"/>
    <s v="MĐ 24"/>
    <s v="Thi kết thúc môn"/>
    <n v="4"/>
    <m/>
    <m/>
    <m/>
    <m/>
    <m/>
    <m/>
    <m/>
    <m/>
    <m/>
    <m/>
    <m/>
    <m/>
    <m/>
    <m/>
    <m/>
    <m/>
    <m/>
    <s v="403-S"/>
    <m/>
    <m/>
    <m/>
  </r>
  <r>
    <n v="77"/>
    <x v="75"/>
    <x v="55"/>
    <s v="MĐ 24"/>
    <s v="Thi kết thúc môn"/>
    <n v="4"/>
    <m/>
    <m/>
    <m/>
    <m/>
    <m/>
    <m/>
    <m/>
    <m/>
    <m/>
    <m/>
    <m/>
    <m/>
    <m/>
    <m/>
    <m/>
    <m/>
    <m/>
    <s v="403-S"/>
    <m/>
    <m/>
    <m/>
  </r>
  <r>
    <n v="77"/>
    <x v="75"/>
    <x v="61"/>
    <s v="MĐ 21"/>
    <s v="Vi điều khiển"/>
    <n v="8"/>
    <m/>
    <m/>
    <m/>
    <m/>
    <m/>
    <m/>
    <m/>
    <m/>
    <m/>
    <m/>
    <s v="402-C"/>
    <s v="402-C"/>
    <m/>
    <m/>
    <s v="402-C"/>
    <s v="402-C"/>
    <s v="402-C"/>
    <m/>
    <m/>
    <m/>
    <m/>
  </r>
  <r>
    <n v="78"/>
    <x v="76"/>
    <x v="69"/>
    <s v="MĐ 18"/>
    <s v="Kỹ thuật cảm biến "/>
    <n v="8"/>
    <s v="503-S"/>
    <s v="402-S"/>
    <m/>
    <m/>
    <m/>
    <m/>
    <m/>
    <m/>
    <m/>
    <m/>
    <s v="405-S"/>
    <m/>
    <m/>
    <m/>
    <m/>
    <m/>
    <m/>
    <m/>
    <m/>
    <m/>
    <m/>
  </r>
  <r>
    <n v="78"/>
    <x v="76"/>
    <x v="69"/>
    <s v="MĐ 18"/>
    <s v="Thi kết thúc môn"/>
    <n v="4"/>
    <m/>
    <m/>
    <m/>
    <m/>
    <m/>
    <m/>
    <m/>
    <m/>
    <m/>
    <m/>
    <m/>
    <m/>
    <m/>
    <m/>
    <m/>
    <m/>
    <m/>
    <s v="405-C"/>
    <m/>
    <m/>
    <m/>
  </r>
  <r>
    <n v="78"/>
    <x v="76"/>
    <x v="76"/>
    <s v="MĐ 18"/>
    <s v="Thi kết thúc môn"/>
    <n v="4"/>
    <m/>
    <m/>
    <m/>
    <m/>
    <m/>
    <m/>
    <m/>
    <m/>
    <m/>
    <m/>
    <m/>
    <m/>
    <m/>
    <m/>
    <m/>
    <m/>
    <m/>
    <s v="405-C"/>
    <m/>
    <m/>
    <m/>
  </r>
  <r>
    <n v="78"/>
    <x v="76"/>
    <x v="61"/>
    <s v="MĐ 15"/>
    <s v="Thiết kế mạch bằng máy tính"/>
    <n v="2"/>
    <m/>
    <m/>
    <s v="402-S"/>
    <m/>
    <m/>
    <m/>
    <m/>
    <m/>
    <m/>
    <m/>
    <m/>
    <m/>
    <m/>
    <m/>
    <m/>
    <m/>
    <m/>
    <m/>
    <m/>
    <m/>
    <m/>
  </r>
  <r>
    <n v="78"/>
    <x v="76"/>
    <x v="61"/>
    <s v="MĐ 15"/>
    <s v="Thi kết thúc môn"/>
    <n v="4"/>
    <m/>
    <m/>
    <m/>
    <m/>
    <m/>
    <m/>
    <m/>
    <s v="402-C"/>
    <m/>
    <m/>
    <m/>
    <m/>
    <m/>
    <m/>
    <m/>
    <m/>
    <m/>
    <m/>
    <m/>
    <m/>
    <m/>
  </r>
  <r>
    <n v="78"/>
    <x v="76"/>
    <x v="51"/>
    <s v="MĐ 15"/>
    <s v="Thi kết thúc môn"/>
    <n v="4"/>
    <m/>
    <m/>
    <m/>
    <m/>
    <m/>
    <m/>
    <m/>
    <s v="402-C"/>
    <m/>
    <m/>
    <m/>
    <m/>
    <m/>
    <m/>
    <m/>
    <m/>
    <m/>
    <m/>
    <m/>
    <m/>
    <m/>
  </r>
  <r>
    <n v="78"/>
    <x v="76"/>
    <x v="67"/>
    <s v="MĐ 19"/>
    <s v="Điều khiển điện khí nén"/>
    <n v="8"/>
    <m/>
    <m/>
    <m/>
    <s v="P.CĐT (ODA) - S"/>
    <s v="P.CĐT (ODA) - S"/>
    <m/>
    <m/>
    <m/>
    <m/>
    <s v="P.CĐT (ODA) - S"/>
    <m/>
    <s v="P.CĐT (ODA) - S"/>
    <m/>
    <m/>
    <s v="P.CĐT (ODA) - S"/>
    <m/>
    <s v="P.CĐT (ODA) - S"/>
    <m/>
    <m/>
    <m/>
    <m/>
  </r>
  <r>
    <n v="78"/>
    <x v="76"/>
    <x v="67"/>
    <s v="MĐ 19"/>
    <s v="Thi kết thúc môn"/>
    <n v="4"/>
    <m/>
    <m/>
    <m/>
    <m/>
    <m/>
    <m/>
    <m/>
    <m/>
    <m/>
    <m/>
    <m/>
    <m/>
    <m/>
    <m/>
    <m/>
    <m/>
    <m/>
    <m/>
    <s v="P.CĐT (ODA) - S"/>
    <m/>
    <m/>
  </r>
  <r>
    <n v="78"/>
    <x v="76"/>
    <x v="48"/>
    <s v="MĐ 19"/>
    <s v="Thi kết thúc môn"/>
    <n v="4"/>
    <m/>
    <m/>
    <m/>
    <m/>
    <m/>
    <m/>
    <m/>
    <m/>
    <m/>
    <m/>
    <m/>
    <m/>
    <m/>
    <m/>
    <m/>
    <m/>
    <m/>
    <m/>
    <s v="P.CĐT (ODA) - S"/>
    <m/>
    <m/>
  </r>
  <r>
    <n v="78"/>
    <x v="76"/>
    <x v="64"/>
    <s v="MĐ 23"/>
    <s v="Điều khiển lập trình PLC"/>
    <n v="8"/>
    <m/>
    <m/>
    <m/>
    <m/>
    <m/>
    <m/>
    <m/>
    <m/>
    <s v="402-C"/>
    <m/>
    <m/>
    <m/>
    <m/>
    <m/>
    <m/>
    <s v="403-C"/>
    <m/>
    <m/>
    <m/>
    <m/>
    <m/>
  </r>
  <r>
    <n v="79"/>
    <x v="77"/>
    <x v="71"/>
    <s v="MĐ 01"/>
    <s v="Kỹ thuật điện cơ bản"/>
    <n v="8"/>
    <m/>
    <m/>
    <m/>
    <s v="402-S"/>
    <s v="402-S"/>
    <m/>
    <m/>
    <m/>
    <s v="402-S"/>
    <s v="402-S"/>
    <s v="402-S"/>
    <m/>
    <m/>
    <m/>
    <m/>
    <m/>
    <s v="402-S"/>
    <s v="402-S"/>
    <m/>
    <m/>
    <m/>
  </r>
  <r>
    <n v="79"/>
    <x v="77"/>
    <x v="49"/>
    <s v="MĐ 02"/>
    <s v="Lắp đặt hệ thống cung cấp điện"/>
    <n v="8"/>
    <m/>
    <s v="501-S"/>
    <m/>
    <m/>
    <m/>
    <m/>
    <m/>
    <s v="501-S"/>
    <m/>
    <m/>
    <m/>
    <m/>
    <m/>
    <m/>
    <m/>
    <m/>
    <m/>
    <m/>
    <s v="501-S"/>
    <m/>
    <m/>
  </r>
  <r>
    <n v="79"/>
    <x v="77"/>
    <x v="41"/>
    <s v="MH 06"/>
    <s v="Tiếng anh"/>
    <n v="5"/>
    <s v="206-S"/>
    <m/>
    <s v="104-S"/>
    <m/>
    <m/>
    <m/>
    <m/>
    <m/>
    <m/>
    <m/>
    <m/>
    <s v="303-S"/>
    <m/>
    <m/>
    <s v="308-S"/>
    <s v="503-S"/>
    <m/>
    <m/>
    <m/>
    <m/>
    <m/>
  </r>
  <r>
    <n v="80"/>
    <x v="78"/>
    <x v="71"/>
    <s v="MĐ 15"/>
    <s v="Thi kết thúc môn"/>
    <n v="4"/>
    <m/>
    <m/>
    <m/>
    <m/>
    <m/>
    <m/>
    <m/>
    <m/>
    <m/>
    <m/>
    <m/>
    <s v="402-S"/>
    <m/>
    <m/>
    <m/>
    <m/>
    <m/>
    <m/>
    <m/>
    <m/>
    <m/>
  </r>
  <r>
    <n v="80"/>
    <x v="78"/>
    <x v="70"/>
    <s v="MĐ 15"/>
    <s v="Thi kết thúc môn"/>
    <n v="4"/>
    <m/>
    <m/>
    <m/>
    <m/>
    <m/>
    <m/>
    <m/>
    <m/>
    <m/>
    <m/>
    <m/>
    <s v="402-S"/>
    <m/>
    <m/>
    <m/>
    <m/>
    <m/>
    <m/>
    <m/>
    <m/>
    <m/>
  </r>
  <r>
    <n v="80"/>
    <x v="78"/>
    <x v="74"/>
    <s v="MĐ 18"/>
    <s v=" Trang bị điện"/>
    <n v="6"/>
    <m/>
    <s v="404-S"/>
    <s v="404-S"/>
    <s v="404-S"/>
    <s v="404-S"/>
    <m/>
    <m/>
    <s v="404-S"/>
    <s v="404-S"/>
    <s v="404-S"/>
    <m/>
    <m/>
    <m/>
    <m/>
    <s v="404-C"/>
    <s v="404-C"/>
    <s v="404-C"/>
    <m/>
    <m/>
    <m/>
    <m/>
  </r>
  <r>
    <n v="80"/>
    <x v="78"/>
    <x v="36"/>
    <s v="MH 05"/>
    <s v="Tin học "/>
    <n v="5"/>
    <s v="202-C"/>
    <m/>
    <m/>
    <m/>
    <m/>
    <m/>
    <m/>
    <m/>
    <m/>
    <m/>
    <s v="202-S"/>
    <m/>
    <m/>
    <m/>
    <m/>
    <m/>
    <m/>
    <s v="online"/>
    <m/>
    <m/>
    <m/>
  </r>
  <r>
    <n v="81"/>
    <x v="79"/>
    <x v="66"/>
    <s v="MĐ 18"/>
    <s v="Trang bị điện"/>
    <n v="6"/>
    <m/>
    <m/>
    <m/>
    <s v="303-S"/>
    <s v="303-S"/>
    <m/>
    <m/>
    <s v="303-S"/>
    <m/>
    <m/>
    <m/>
    <m/>
    <m/>
    <m/>
    <s v="303-S"/>
    <s v="303-S"/>
    <m/>
    <m/>
    <m/>
    <m/>
    <m/>
  </r>
  <r>
    <n v="81"/>
    <x v="79"/>
    <x v="53"/>
    <s v="MH 03"/>
    <s v="Giáo dục thể chất "/>
    <n v="4"/>
    <m/>
    <s v="TTVH-C"/>
    <s v="TTVH-C"/>
    <m/>
    <m/>
    <m/>
    <m/>
    <m/>
    <s v="TTVH-S"/>
    <m/>
    <m/>
    <m/>
    <m/>
    <m/>
    <m/>
    <m/>
    <m/>
    <m/>
    <m/>
    <m/>
    <m/>
  </r>
  <r>
    <n v="81"/>
    <x v="79"/>
    <x v="53"/>
    <s v="MH 03"/>
    <s v="Thi kết thúc môn"/>
    <n v="2"/>
    <m/>
    <m/>
    <m/>
    <m/>
    <m/>
    <m/>
    <m/>
    <m/>
    <m/>
    <m/>
    <m/>
    <s v="TTVH-C"/>
    <m/>
    <m/>
    <m/>
    <m/>
    <m/>
    <m/>
    <m/>
    <m/>
    <m/>
  </r>
  <r>
    <n v="81"/>
    <x v="79"/>
    <x v="29"/>
    <s v="MH 03"/>
    <s v="Thi kết thúc môn"/>
    <n v="2"/>
    <m/>
    <m/>
    <m/>
    <m/>
    <m/>
    <m/>
    <m/>
    <m/>
    <m/>
    <m/>
    <m/>
    <s v="TTVH-C"/>
    <m/>
    <m/>
    <m/>
    <m/>
    <m/>
    <m/>
    <m/>
    <m/>
    <m/>
  </r>
  <r>
    <n v="81"/>
    <x v="79"/>
    <x v="77"/>
    <s v="MĐ 14"/>
    <s v="Kỹ thuật xung - số"/>
    <n v="6"/>
    <m/>
    <m/>
    <m/>
    <m/>
    <m/>
    <m/>
    <m/>
    <m/>
    <m/>
    <m/>
    <s v="507-S"/>
    <m/>
    <m/>
    <m/>
    <m/>
    <m/>
    <s v="507-S"/>
    <s v="507-S"/>
    <m/>
    <m/>
    <m/>
  </r>
  <r>
    <n v="82"/>
    <x v="80"/>
    <x v="50"/>
    <s v="MĐ 12"/>
    <s v="Máy điện"/>
    <n v="6"/>
    <m/>
    <s v="505-S"/>
    <m/>
    <m/>
    <m/>
    <m/>
    <m/>
    <s v="505-S"/>
    <m/>
    <m/>
    <m/>
    <m/>
    <m/>
    <m/>
    <m/>
    <s v="504-S"/>
    <m/>
    <m/>
    <m/>
    <m/>
    <m/>
  </r>
  <r>
    <n v="82"/>
    <x v="80"/>
    <x v="50"/>
    <s v="MĐ 12"/>
    <s v="Thi kết thúc môn"/>
    <n v="4"/>
    <m/>
    <m/>
    <m/>
    <m/>
    <m/>
    <m/>
    <m/>
    <m/>
    <m/>
    <m/>
    <m/>
    <m/>
    <m/>
    <m/>
    <m/>
    <m/>
    <m/>
    <s v="505-C"/>
    <m/>
    <m/>
    <m/>
  </r>
  <r>
    <n v="82"/>
    <x v="80"/>
    <x v="62"/>
    <s v="MĐ 12"/>
    <s v="Thi kết thúc môn"/>
    <n v="4"/>
    <m/>
    <m/>
    <m/>
    <m/>
    <m/>
    <m/>
    <m/>
    <m/>
    <m/>
    <m/>
    <m/>
    <m/>
    <m/>
    <m/>
    <m/>
    <m/>
    <m/>
    <s v="505-C"/>
    <m/>
    <m/>
    <m/>
  </r>
  <r>
    <n v="82"/>
    <x v="80"/>
    <x v="78"/>
    <s v="MĐ 17"/>
    <s v="Điện tử công suất "/>
    <n v="6"/>
    <m/>
    <m/>
    <m/>
    <m/>
    <s v="401-S"/>
    <m/>
    <m/>
    <m/>
    <m/>
    <s v="406-C"/>
    <m/>
    <m/>
    <m/>
    <m/>
    <m/>
    <m/>
    <m/>
    <m/>
    <m/>
    <m/>
    <m/>
  </r>
  <r>
    <n v="82"/>
    <x v="80"/>
    <x v="78"/>
    <s v="MĐ 17"/>
    <s v="Thi kết thúc môn"/>
    <n v="4"/>
    <m/>
    <m/>
    <m/>
    <m/>
    <m/>
    <m/>
    <m/>
    <m/>
    <m/>
    <m/>
    <m/>
    <m/>
    <m/>
    <m/>
    <s v="406-C"/>
    <m/>
    <m/>
    <m/>
    <m/>
    <m/>
    <m/>
  </r>
  <r>
    <n v="82"/>
    <x v="80"/>
    <x v="79"/>
    <s v="MĐ 17"/>
    <s v="Thi kết thúc môn"/>
    <n v="4"/>
    <m/>
    <m/>
    <m/>
    <m/>
    <m/>
    <m/>
    <m/>
    <m/>
    <m/>
    <m/>
    <m/>
    <m/>
    <m/>
    <m/>
    <s v="406-C"/>
    <m/>
    <m/>
    <m/>
    <m/>
    <m/>
    <m/>
  </r>
  <r>
    <n v="82"/>
    <x v="80"/>
    <x v="15"/>
    <s v="MH 01"/>
    <s v="Giáo dục chính trị"/>
    <n v="5"/>
    <s v="Hội trường B-S"/>
    <m/>
    <m/>
    <m/>
    <m/>
    <m/>
    <m/>
    <m/>
    <s v="408-S"/>
    <m/>
    <m/>
    <m/>
    <m/>
    <m/>
    <m/>
    <m/>
    <m/>
    <m/>
    <m/>
    <m/>
    <m/>
  </r>
  <r>
    <n v="82"/>
    <x v="80"/>
    <x v="15"/>
    <s v="MH 01"/>
    <s v="Thi kết thúc môn"/>
    <n v="2"/>
    <m/>
    <m/>
    <m/>
    <m/>
    <m/>
    <m/>
    <m/>
    <m/>
    <m/>
    <m/>
    <m/>
    <m/>
    <m/>
    <m/>
    <m/>
    <m/>
    <s v="104-C"/>
    <m/>
    <m/>
    <m/>
    <m/>
  </r>
  <r>
    <n v="82"/>
    <x v="80"/>
    <x v="21"/>
    <s v="MH 01"/>
    <s v="Thi kết thúc môn"/>
    <n v="2"/>
    <m/>
    <m/>
    <m/>
    <m/>
    <m/>
    <m/>
    <m/>
    <m/>
    <m/>
    <m/>
    <m/>
    <m/>
    <m/>
    <m/>
    <m/>
    <m/>
    <s v="104-C"/>
    <m/>
    <m/>
    <m/>
    <m/>
  </r>
  <r>
    <n v="82"/>
    <x v="80"/>
    <x v="79"/>
    <s v="MH10"/>
    <s v="An toàn lao động"/>
    <n v="5"/>
    <m/>
    <m/>
    <s v="102-S"/>
    <s v="305-S"/>
    <m/>
    <m/>
    <m/>
    <m/>
    <m/>
    <m/>
    <s v="408-S"/>
    <s v="503-S"/>
    <m/>
    <m/>
    <m/>
    <m/>
    <m/>
    <m/>
    <s v="305-S"/>
    <m/>
    <m/>
  </r>
  <r>
    <n v="83"/>
    <x v="81"/>
    <x v="21"/>
    <s v="MH 05"/>
    <s v="Tin học"/>
    <n v="5"/>
    <s v="online"/>
    <s v="205-C"/>
    <m/>
    <m/>
    <m/>
    <m/>
    <m/>
    <s v="205-C"/>
    <m/>
    <m/>
    <m/>
    <m/>
    <m/>
    <m/>
    <s v="online"/>
    <m/>
    <m/>
    <m/>
    <m/>
    <m/>
    <m/>
  </r>
  <r>
    <n v="83"/>
    <x v="81"/>
    <x v="62"/>
    <s v="MĐ 12"/>
    <s v="Máy điện"/>
    <n v="6"/>
    <m/>
    <m/>
    <m/>
    <s v="408-S"/>
    <s v="408-S"/>
    <m/>
    <m/>
    <m/>
    <m/>
    <m/>
    <m/>
    <s v="408-S"/>
    <m/>
    <m/>
    <m/>
    <m/>
    <m/>
    <m/>
    <m/>
    <m/>
    <m/>
  </r>
  <r>
    <n v="83"/>
    <x v="81"/>
    <x v="62"/>
    <s v="MĐ 12"/>
    <s v="Thi kết thúc môn"/>
    <n v="4"/>
    <m/>
    <m/>
    <m/>
    <m/>
    <m/>
    <m/>
    <m/>
    <m/>
    <m/>
    <m/>
    <m/>
    <m/>
    <m/>
    <m/>
    <m/>
    <m/>
    <m/>
    <m/>
    <s v="408-S"/>
    <m/>
    <m/>
  </r>
  <r>
    <n v="83"/>
    <x v="81"/>
    <x v="64"/>
    <s v="MĐ 12"/>
    <s v="Thi kết thúc môn"/>
    <n v="4"/>
    <m/>
    <m/>
    <m/>
    <m/>
    <m/>
    <m/>
    <m/>
    <m/>
    <m/>
    <m/>
    <m/>
    <m/>
    <m/>
    <m/>
    <m/>
    <m/>
    <m/>
    <m/>
    <s v="408-S"/>
    <m/>
    <m/>
  </r>
  <r>
    <n v="83"/>
    <x v="81"/>
    <x v="69"/>
    <s v="MĐ 14"/>
    <s v="Kỹ thuật xung - số"/>
    <n v="6"/>
    <m/>
    <m/>
    <m/>
    <m/>
    <m/>
    <m/>
    <m/>
    <m/>
    <m/>
    <s v="504-S"/>
    <m/>
    <m/>
    <m/>
    <m/>
    <m/>
    <m/>
    <s v="504-S"/>
    <m/>
    <m/>
    <m/>
    <m/>
  </r>
  <r>
    <n v="83"/>
    <x v="81"/>
    <x v="0"/>
    <m/>
    <s v="Học tiếng Trung Quốc"/>
    <m/>
    <m/>
    <m/>
    <m/>
    <m/>
    <m/>
    <m/>
    <m/>
    <m/>
    <s v="Hội trường B-S"/>
    <m/>
    <s v="Hội trường B-S"/>
    <m/>
    <m/>
    <m/>
    <m/>
    <s v="Hội trường B-S"/>
    <m/>
    <s v="Hội trường B-S"/>
    <m/>
    <m/>
    <m/>
  </r>
  <r>
    <n v="84"/>
    <x v="82"/>
    <x v="1"/>
    <s v="Văn hóa"/>
    <m/>
    <m/>
    <m/>
    <n v="308"/>
    <n v="308"/>
    <m/>
    <m/>
    <n v="308"/>
    <m/>
    <m/>
    <n v="308"/>
    <n v="308"/>
    <m/>
    <m/>
    <n v="308"/>
    <m/>
    <m/>
    <n v="308"/>
    <n v="308"/>
    <m/>
    <m/>
    <n v="308"/>
    <m/>
  </r>
  <r>
    <n v="84"/>
    <x v="82"/>
    <x v="55"/>
    <s v="MĐ 21"/>
    <s v="Điều khiển lập trình PLC"/>
    <n v="8"/>
    <m/>
    <m/>
    <m/>
    <m/>
    <s v="403-S"/>
    <m/>
    <m/>
    <s v="403-S"/>
    <m/>
    <m/>
    <s v="403-S"/>
    <m/>
    <m/>
    <m/>
    <s v="403-C"/>
    <m/>
    <m/>
    <m/>
    <m/>
    <m/>
    <m/>
  </r>
  <r>
    <n v="84"/>
    <x v="82"/>
    <x v="55"/>
    <s v="MĐ 21"/>
    <s v="Thi kết thúc môn"/>
    <n v="4"/>
    <m/>
    <m/>
    <m/>
    <m/>
    <m/>
    <m/>
    <m/>
    <m/>
    <m/>
    <m/>
    <m/>
    <m/>
    <m/>
    <m/>
    <m/>
    <m/>
    <m/>
    <s v="403-C"/>
    <m/>
    <m/>
    <m/>
  </r>
  <r>
    <n v="84"/>
    <x v="82"/>
    <x v="64"/>
    <s v="MĐ 21"/>
    <s v="Thi kết thúc môn"/>
    <n v="4"/>
    <m/>
    <m/>
    <m/>
    <m/>
    <m/>
    <m/>
    <m/>
    <m/>
    <m/>
    <m/>
    <m/>
    <m/>
    <m/>
    <m/>
    <m/>
    <m/>
    <m/>
    <s v="403-C"/>
    <m/>
    <m/>
    <m/>
  </r>
  <r>
    <n v="85"/>
    <x v="83"/>
    <x v="1"/>
    <s v="Văn hóa"/>
    <m/>
    <m/>
    <m/>
    <n v="308"/>
    <n v="308"/>
    <m/>
    <m/>
    <n v="308"/>
    <m/>
    <m/>
    <n v="308"/>
    <n v="308"/>
    <m/>
    <m/>
    <n v="308"/>
    <m/>
    <m/>
    <n v="308"/>
    <n v="308"/>
    <m/>
    <m/>
    <n v="308"/>
    <m/>
  </r>
  <r>
    <n v="85"/>
    <x v="83"/>
    <x v="78"/>
    <s v="MĐ 19"/>
    <s v="Điện tử công suất"/>
    <n v="8"/>
    <m/>
    <m/>
    <m/>
    <m/>
    <m/>
    <m/>
    <m/>
    <m/>
    <m/>
    <m/>
    <m/>
    <m/>
    <m/>
    <m/>
    <m/>
    <m/>
    <m/>
    <m/>
    <s v="408-C"/>
    <m/>
    <m/>
  </r>
  <r>
    <n v="86"/>
    <x v="84"/>
    <x v="1"/>
    <s v="Văn hóa"/>
    <m/>
    <m/>
    <s v="103, 104"/>
    <s v="103, 104"/>
    <m/>
    <m/>
    <m/>
    <m/>
    <m/>
    <s v="103, 104"/>
    <s v="103, 104"/>
    <m/>
    <m/>
    <m/>
    <m/>
    <m/>
    <s v="103, 104"/>
    <s v="103, 104"/>
    <m/>
    <m/>
    <m/>
    <m/>
    <m/>
  </r>
  <r>
    <n v="86"/>
    <x v="84"/>
    <x v="75"/>
    <s v="MH 06"/>
    <s v="Tiếng anh"/>
    <n v="5"/>
    <m/>
    <m/>
    <m/>
    <s v="308-C"/>
    <m/>
    <m/>
    <m/>
    <m/>
    <m/>
    <m/>
    <s v="306-S"/>
    <m/>
    <m/>
    <m/>
    <m/>
    <m/>
    <m/>
    <s v="308-C"/>
    <m/>
    <m/>
    <m/>
  </r>
  <r>
    <n v="87"/>
    <x v="85"/>
    <x v="1"/>
    <s v="Văn hóa"/>
    <m/>
    <m/>
    <n v="104"/>
    <n v="104"/>
    <m/>
    <m/>
    <m/>
    <m/>
    <m/>
    <n v="104"/>
    <n v="104"/>
    <m/>
    <m/>
    <m/>
    <m/>
    <m/>
    <n v="104"/>
    <n v="104"/>
    <m/>
    <m/>
    <m/>
    <m/>
    <m/>
  </r>
  <r>
    <n v="87"/>
    <x v="85"/>
    <x v="43"/>
    <s v="MH 05"/>
    <s v="Tin học"/>
    <n v="5"/>
    <m/>
    <m/>
    <m/>
    <m/>
    <s v="205-C"/>
    <m/>
    <m/>
    <m/>
    <m/>
    <m/>
    <m/>
    <m/>
    <m/>
    <m/>
    <m/>
    <m/>
    <m/>
    <m/>
    <m/>
    <m/>
    <m/>
  </r>
  <r>
    <n v="87"/>
    <x v="85"/>
    <x v="43"/>
    <s v="MH 05"/>
    <s v="Thi kết thúc môn"/>
    <n v="2"/>
    <m/>
    <m/>
    <m/>
    <m/>
    <m/>
    <m/>
    <m/>
    <m/>
    <m/>
    <m/>
    <m/>
    <m/>
    <m/>
    <m/>
    <m/>
    <m/>
    <m/>
    <m/>
    <m/>
    <m/>
    <m/>
  </r>
  <r>
    <n v="87"/>
    <x v="85"/>
    <x v="21"/>
    <s v="MH 05"/>
    <s v="Thi kết thúc môn"/>
    <n v="2"/>
    <m/>
    <m/>
    <m/>
    <m/>
    <m/>
    <m/>
    <m/>
    <m/>
    <m/>
    <m/>
    <m/>
    <m/>
    <m/>
    <m/>
    <m/>
    <m/>
    <m/>
    <m/>
    <m/>
    <m/>
    <m/>
  </r>
  <r>
    <n v="87"/>
    <x v="85"/>
    <x v="72"/>
    <s v="MĐ 22"/>
    <s v="Thiết kế lắp đặt hệ thống smart home"/>
    <n v="8"/>
    <m/>
    <m/>
    <s v="P.24/7/2-C"/>
    <m/>
    <m/>
    <m/>
    <m/>
    <m/>
    <m/>
    <s v="P.24/7/2-C"/>
    <m/>
    <m/>
    <m/>
    <m/>
    <m/>
    <m/>
    <s v="P.24/7/2-C"/>
    <m/>
    <m/>
    <m/>
    <m/>
  </r>
  <r>
    <n v="87"/>
    <x v="85"/>
    <x v="69"/>
    <s v="MĐ 13"/>
    <s v="Kỹ thuật xung - số"/>
    <n v="8"/>
    <m/>
    <m/>
    <m/>
    <m/>
    <m/>
    <m/>
    <m/>
    <m/>
    <m/>
    <m/>
    <m/>
    <m/>
    <m/>
    <m/>
    <m/>
    <m/>
    <m/>
    <m/>
    <s v="504-C"/>
    <m/>
    <m/>
  </r>
  <r>
    <n v="88"/>
    <x v="86"/>
    <x v="1"/>
    <s v="Văn hóa"/>
    <m/>
    <m/>
    <n v="104"/>
    <n v="104"/>
    <m/>
    <m/>
    <m/>
    <m/>
    <m/>
    <n v="104"/>
    <n v="104"/>
    <m/>
    <m/>
    <m/>
    <m/>
    <m/>
    <n v="104"/>
    <n v="104"/>
    <m/>
    <m/>
    <m/>
    <m/>
    <m/>
  </r>
  <r>
    <n v="88"/>
    <x v="86"/>
    <x v="63"/>
    <s v="MĐ 14"/>
    <s v=" Kỹ thuật xung - số"/>
    <n v="8"/>
    <m/>
    <m/>
    <m/>
    <m/>
    <m/>
    <m/>
    <m/>
    <m/>
    <m/>
    <s v="507-C"/>
    <m/>
    <m/>
    <m/>
    <m/>
    <m/>
    <m/>
    <s v="507-C"/>
    <m/>
    <m/>
    <m/>
    <m/>
  </r>
  <r>
    <n v="88"/>
    <x v="86"/>
    <x v="41"/>
    <s v="MH 06"/>
    <s v="Tiếng anh"/>
    <n v="5"/>
    <m/>
    <m/>
    <m/>
    <m/>
    <m/>
    <m/>
    <m/>
    <m/>
    <m/>
    <m/>
    <m/>
    <m/>
    <m/>
    <m/>
    <m/>
    <m/>
    <m/>
    <m/>
    <m/>
    <m/>
    <m/>
  </r>
  <r>
    <n v="89"/>
    <x v="87"/>
    <x v="1"/>
    <s v="Văn hóa"/>
    <m/>
    <m/>
    <m/>
    <m/>
    <m/>
    <n v="105"/>
    <n v="105"/>
    <m/>
    <m/>
    <m/>
    <m/>
    <m/>
    <n v="105"/>
    <n v="105"/>
    <m/>
    <m/>
    <m/>
    <m/>
    <m/>
    <n v="105"/>
    <n v="105"/>
    <m/>
    <m/>
  </r>
  <r>
    <n v="89"/>
    <x v="87"/>
    <x v="79"/>
    <s v="MH 08"/>
    <s v=" Kỹ thuật điện"/>
    <n v="5"/>
    <s v="206-C"/>
    <m/>
    <m/>
    <m/>
    <m/>
    <m/>
    <m/>
    <s v="P.TV-T4-C"/>
    <m/>
    <m/>
    <m/>
    <m/>
    <m/>
    <m/>
    <s v="206-S"/>
    <m/>
    <m/>
    <m/>
    <m/>
    <m/>
    <m/>
  </r>
  <r>
    <n v="89"/>
    <x v="87"/>
    <x v="69"/>
    <s v="MH 11"/>
    <s v="Vật liệu điện tử và linh kiện"/>
    <n v="5"/>
    <m/>
    <m/>
    <m/>
    <m/>
    <m/>
    <m/>
    <m/>
    <m/>
    <m/>
    <m/>
    <m/>
    <m/>
    <m/>
    <m/>
    <m/>
    <m/>
    <m/>
    <m/>
    <m/>
    <m/>
    <m/>
  </r>
  <r>
    <n v="90"/>
    <x v="88"/>
    <x v="1"/>
    <s v="Văn hóa"/>
    <m/>
    <m/>
    <m/>
    <m/>
    <m/>
    <n v="106"/>
    <n v="106"/>
    <m/>
    <m/>
    <m/>
    <m/>
    <m/>
    <n v="106"/>
    <n v="106"/>
    <m/>
    <m/>
    <m/>
    <m/>
    <m/>
    <n v="106"/>
    <n v="106"/>
    <m/>
    <m/>
  </r>
  <r>
    <n v="90"/>
    <x v="88"/>
    <x v="62"/>
    <s v="MH 08"/>
    <s v="Kỹ thuật điện"/>
    <n v="5"/>
    <s v="503-C"/>
    <m/>
    <s v="503-C"/>
    <m/>
    <m/>
    <m/>
    <m/>
    <m/>
    <m/>
    <m/>
    <m/>
    <m/>
    <m/>
    <m/>
    <m/>
    <m/>
    <m/>
    <m/>
    <m/>
    <m/>
    <m/>
  </r>
  <r>
    <n v="90"/>
    <x v="88"/>
    <x v="62"/>
    <s v="MH 08"/>
    <s v="Thi kết thúc môn"/>
    <n v="2"/>
    <m/>
    <m/>
    <m/>
    <m/>
    <m/>
    <m/>
    <m/>
    <m/>
    <s v="503-C"/>
    <m/>
    <m/>
    <m/>
    <m/>
    <m/>
    <m/>
    <m/>
    <m/>
    <m/>
    <m/>
    <m/>
    <m/>
  </r>
  <r>
    <n v="90"/>
    <x v="88"/>
    <x v="58"/>
    <s v="MH 08"/>
    <s v="Thi kết thúc môn"/>
    <n v="2"/>
    <m/>
    <m/>
    <m/>
    <m/>
    <m/>
    <m/>
    <m/>
    <m/>
    <s v="503-C"/>
    <m/>
    <m/>
    <m/>
    <m/>
    <m/>
    <m/>
    <m/>
    <m/>
    <m/>
    <m/>
    <m/>
    <m/>
  </r>
  <r>
    <n v="91"/>
    <x v="89"/>
    <x v="1"/>
    <s v="Văn hóa"/>
    <m/>
    <m/>
    <m/>
    <m/>
    <m/>
    <n v="106"/>
    <n v="106"/>
    <m/>
    <m/>
    <m/>
    <m/>
    <m/>
    <n v="106"/>
    <n v="106"/>
    <m/>
    <m/>
    <m/>
    <m/>
    <m/>
    <n v="106"/>
    <n v="106"/>
    <m/>
    <m/>
  </r>
  <r>
    <n v="91"/>
    <x v="89"/>
    <x v="50"/>
    <s v="MH 08"/>
    <s v="Kỹ thuật điện"/>
    <n v="5"/>
    <s v="101-S"/>
    <m/>
    <m/>
    <m/>
    <m/>
    <m/>
    <m/>
    <m/>
    <s v="303-C"/>
    <m/>
    <m/>
    <m/>
    <m/>
    <m/>
    <m/>
    <m/>
    <s v="505-S"/>
    <m/>
    <m/>
    <m/>
    <m/>
  </r>
  <r>
    <n v="91"/>
    <x v="89"/>
    <x v="62"/>
    <s v="MĐ 09"/>
    <s v="Đo lường điện - điện tử "/>
    <n v="6"/>
    <m/>
    <m/>
    <m/>
    <m/>
    <m/>
    <m/>
    <m/>
    <m/>
    <m/>
    <s v="408-C"/>
    <m/>
    <m/>
    <m/>
    <m/>
    <m/>
    <s v="408-C"/>
    <m/>
    <m/>
    <m/>
    <m/>
    <m/>
  </r>
  <r>
    <n v="92"/>
    <x v="90"/>
    <x v="65"/>
    <s v="MĐ 10"/>
    <s v="Điều khiển lập trình PLC nâng cao"/>
    <n v="8"/>
    <s v="P.Đ-ĐT (ODA) - S"/>
    <m/>
    <m/>
    <m/>
    <m/>
    <m/>
    <m/>
    <s v="P.Đ-ĐT (ODA) - S"/>
    <m/>
    <m/>
    <m/>
    <m/>
    <m/>
    <m/>
    <m/>
    <m/>
    <m/>
    <m/>
    <m/>
    <m/>
    <m/>
  </r>
  <r>
    <n v="92"/>
    <x v="90"/>
    <x v="71"/>
    <s v="MĐ 10"/>
    <s v="Thi kết thúc môn"/>
    <n v="4"/>
    <m/>
    <m/>
    <m/>
    <m/>
    <m/>
    <m/>
    <m/>
    <m/>
    <m/>
    <m/>
    <m/>
    <m/>
    <m/>
    <m/>
    <m/>
    <s v="407-C"/>
    <m/>
    <m/>
    <m/>
    <m/>
    <m/>
  </r>
  <r>
    <n v="92"/>
    <x v="90"/>
    <x v="67"/>
    <s v="MĐ 10"/>
    <s v="Thi kết thúc môn"/>
    <n v="4"/>
    <m/>
    <m/>
    <m/>
    <m/>
    <m/>
    <m/>
    <m/>
    <m/>
    <m/>
    <m/>
    <m/>
    <m/>
    <m/>
    <m/>
    <m/>
    <s v="407-C"/>
    <m/>
    <m/>
    <m/>
    <m/>
    <m/>
  </r>
  <r>
    <n v="92"/>
    <x v="90"/>
    <x v="29"/>
    <s v="MH 03"/>
    <s v="Thi kết thúc môn"/>
    <s v="2_x000a_Từ 13h"/>
    <m/>
    <m/>
    <m/>
    <s v="TTVH-C"/>
    <m/>
    <m/>
    <m/>
    <m/>
    <m/>
    <m/>
    <m/>
    <m/>
    <m/>
    <m/>
    <m/>
    <m/>
    <m/>
    <m/>
    <m/>
    <m/>
    <m/>
  </r>
  <r>
    <n v="92"/>
    <x v="90"/>
    <x v="53"/>
    <s v="MH 03"/>
    <s v="Thi kết thúc môn"/>
    <s v="2_x000a_Từ 13h"/>
    <m/>
    <m/>
    <m/>
    <s v="TTVH-C"/>
    <m/>
    <m/>
    <m/>
    <m/>
    <m/>
    <m/>
    <m/>
    <m/>
    <m/>
    <m/>
    <m/>
    <m/>
    <m/>
    <m/>
    <m/>
    <m/>
    <m/>
  </r>
  <r>
    <n v="92"/>
    <x v="90"/>
    <x v="15"/>
    <s v="MH 01"/>
    <s v="Giáo dục chính trị"/>
    <n v="5"/>
    <m/>
    <s v="Hội trường B-C"/>
    <m/>
    <m/>
    <s v="Hội trường B-S"/>
    <m/>
    <m/>
    <m/>
    <m/>
    <m/>
    <m/>
    <s v="P.TV-T4-C"/>
    <m/>
    <m/>
    <m/>
    <m/>
    <m/>
    <m/>
    <m/>
    <m/>
    <m/>
  </r>
  <r>
    <n v="92"/>
    <x v="90"/>
    <x v="15"/>
    <s v="MH 01"/>
    <s v="Thi kết thúc môn"/>
    <n v="2"/>
    <m/>
    <m/>
    <m/>
    <m/>
    <m/>
    <m/>
    <m/>
    <m/>
    <m/>
    <m/>
    <m/>
    <m/>
    <m/>
    <m/>
    <s v="P.TV-T4-C"/>
    <m/>
    <m/>
    <m/>
    <m/>
    <m/>
    <m/>
  </r>
  <r>
    <n v="92"/>
    <x v="90"/>
    <x v="40"/>
    <s v="MH 01"/>
    <s v="Thi kết thúc môn"/>
    <n v="2"/>
    <m/>
    <m/>
    <m/>
    <m/>
    <m/>
    <m/>
    <m/>
    <m/>
    <m/>
    <m/>
    <m/>
    <m/>
    <m/>
    <m/>
    <s v="P.TV-T4-C"/>
    <m/>
    <m/>
    <m/>
    <m/>
    <m/>
    <m/>
  </r>
  <r>
    <n v="92"/>
    <x v="90"/>
    <x v="66"/>
    <s v="MĐ 08"/>
    <s v="Thiết bị lạnh"/>
    <n v="8"/>
    <m/>
    <m/>
    <s v="P.24/7/2-S"/>
    <m/>
    <m/>
    <m/>
    <m/>
    <m/>
    <s v="P.24/7/2-S"/>
    <s v="P.24/7/2-S"/>
    <s v="P.24/7/2-S"/>
    <m/>
    <m/>
    <m/>
    <m/>
    <m/>
    <s v="P.24/7/2-S"/>
    <s v="P.24/7/2-S"/>
    <s v="P.24/7/2-S"/>
    <m/>
    <m/>
  </r>
  <r>
    <m/>
    <x v="91"/>
    <x v="80"/>
    <s v="MĐ 08"/>
    <s v="Vi điều khiển"/>
    <n v="8"/>
    <m/>
    <m/>
    <s v="P.Đ-ĐT (ODA) - S"/>
    <m/>
    <m/>
    <m/>
    <m/>
    <m/>
    <m/>
    <s v="P.Đ-ĐT (ODA) - S"/>
    <m/>
    <m/>
    <m/>
    <m/>
    <s v="P.Đ-ĐT (ODA) - S"/>
    <m/>
    <m/>
    <m/>
    <m/>
    <m/>
    <m/>
  </r>
  <r>
    <m/>
    <x v="91"/>
    <x v="49"/>
    <s v="MĐ 08"/>
    <s v="Thi kết thúc môn"/>
    <n v="4"/>
    <m/>
    <m/>
    <m/>
    <m/>
    <m/>
    <m/>
    <m/>
    <m/>
    <m/>
    <m/>
    <m/>
    <m/>
    <m/>
    <m/>
    <m/>
    <m/>
    <s v="P.Đ-ĐT (ODA) - S"/>
    <m/>
    <m/>
    <m/>
    <m/>
  </r>
  <r>
    <m/>
    <x v="91"/>
    <x v="68"/>
    <s v="MĐ 08"/>
    <s v="Thi kết thúc môn"/>
    <n v="4"/>
    <m/>
    <m/>
    <m/>
    <m/>
    <m/>
    <m/>
    <m/>
    <m/>
    <m/>
    <m/>
    <m/>
    <m/>
    <m/>
    <m/>
    <m/>
    <m/>
    <s v="P.Đ-ĐT (ODA) - S"/>
    <m/>
    <m/>
    <m/>
    <m/>
  </r>
  <r>
    <m/>
    <x v="91"/>
    <x v="55"/>
    <s v="MĐ 09 "/>
    <s v="Điều khiển lập trình PLC nâng cao"/>
    <n v="8"/>
    <m/>
    <m/>
    <m/>
    <s v="403-S"/>
    <m/>
    <m/>
    <m/>
    <m/>
    <s v="403-S"/>
    <m/>
    <m/>
    <m/>
    <m/>
    <m/>
    <m/>
    <m/>
    <m/>
    <m/>
    <s v="403-S"/>
    <m/>
    <m/>
  </r>
  <r>
    <m/>
    <x v="91"/>
    <x v="15"/>
    <s v="MH 01"/>
    <s v="Giáo dục chính trị"/>
    <n v="5"/>
    <m/>
    <s v="Hội trường B-C"/>
    <m/>
    <m/>
    <s v="Hội trường B-S"/>
    <m/>
    <m/>
    <m/>
    <m/>
    <m/>
    <m/>
    <s v="P.TV-T4-C"/>
    <m/>
    <m/>
    <m/>
    <m/>
    <m/>
    <m/>
    <m/>
    <m/>
    <m/>
  </r>
  <r>
    <m/>
    <x v="91"/>
    <x v="15"/>
    <s v="MH 01"/>
    <s v="Thi kết thúc môn"/>
    <n v="2"/>
    <m/>
    <m/>
    <m/>
    <m/>
    <m/>
    <m/>
    <m/>
    <m/>
    <m/>
    <m/>
    <m/>
    <m/>
    <m/>
    <m/>
    <m/>
    <s v="Hội trường B-C"/>
    <m/>
    <m/>
    <m/>
    <m/>
    <m/>
  </r>
  <r>
    <m/>
    <x v="91"/>
    <x v="21"/>
    <s v="MH 01"/>
    <s v="Thi kết thúc môn"/>
    <n v="2"/>
    <m/>
    <m/>
    <m/>
    <m/>
    <m/>
    <m/>
    <m/>
    <m/>
    <m/>
    <m/>
    <m/>
    <m/>
    <m/>
    <m/>
    <m/>
    <s v="Hội trường B-C"/>
    <m/>
    <m/>
    <m/>
    <m/>
    <m/>
  </r>
  <r>
    <n v="94"/>
    <x v="92"/>
    <x v="1"/>
    <s v="Văn hóa"/>
    <m/>
    <m/>
    <m/>
    <n v="306"/>
    <n v="306"/>
    <m/>
    <m/>
    <n v="306"/>
    <m/>
    <m/>
    <n v="306"/>
    <n v="306"/>
    <m/>
    <m/>
    <n v="306"/>
    <m/>
    <m/>
    <n v="306"/>
    <n v="306"/>
    <m/>
    <m/>
    <n v="306"/>
    <m/>
  </r>
  <r>
    <n v="94"/>
    <x v="92"/>
    <x v="0"/>
    <m/>
    <s v="Dự phòng học lại, thi lại, học bổ sung"/>
    <m/>
    <s v="DP"/>
    <m/>
    <m/>
    <s v="DP"/>
    <s v="DP"/>
    <m/>
    <m/>
    <s v="DP"/>
    <m/>
    <m/>
    <s v="DP"/>
    <s v="DP"/>
    <m/>
    <m/>
    <s v="DP"/>
    <m/>
    <m/>
    <s v="DP"/>
    <s v="DP"/>
    <m/>
    <m/>
  </r>
  <r>
    <n v="95"/>
    <x v="93"/>
    <x v="1"/>
    <s v="Văn hóa"/>
    <m/>
    <m/>
    <s v="VH"/>
    <s v="VH"/>
    <s v="VH"/>
    <m/>
    <m/>
    <m/>
    <m/>
    <s v="VH"/>
    <s v="VH"/>
    <s v="VH"/>
    <m/>
    <m/>
    <m/>
    <m/>
    <s v="VH"/>
    <s v="VH"/>
    <s v="VH"/>
    <m/>
    <m/>
    <m/>
    <m/>
  </r>
  <r>
    <n v="95"/>
    <x v="93"/>
    <x v="16"/>
    <s v="MĐ 18"/>
    <s v="Hàn  MIG/MAG nâng cao"/>
    <n v="6"/>
    <m/>
    <m/>
    <m/>
    <s v="GB-C"/>
    <m/>
    <s v="GB-C"/>
    <m/>
    <m/>
    <m/>
    <m/>
    <s v="GB-C"/>
    <m/>
    <s v="GB-C"/>
    <m/>
    <m/>
    <m/>
    <m/>
    <s v="GB-C"/>
    <m/>
    <s v="GB-C"/>
    <m/>
  </r>
  <r>
    <n v="95"/>
    <x v="93"/>
    <x v="75"/>
    <s v="MH 06"/>
    <s v="Tiếng anh"/>
    <n v="5"/>
    <m/>
    <m/>
    <m/>
    <m/>
    <s v="GB-C"/>
    <m/>
    <m/>
    <m/>
    <m/>
    <m/>
    <m/>
    <s v="GB-C"/>
    <m/>
    <m/>
    <m/>
    <m/>
    <m/>
    <m/>
    <s v="GB-C"/>
    <m/>
    <m/>
  </r>
  <r>
    <n v="96"/>
    <x v="94"/>
    <x v="1"/>
    <s v="Văn hóa"/>
    <m/>
    <m/>
    <m/>
    <n v="206"/>
    <n v="206"/>
    <m/>
    <m/>
    <n v="206"/>
    <m/>
    <m/>
    <n v="206"/>
    <n v="206"/>
    <m/>
    <m/>
    <n v="206"/>
    <m/>
    <m/>
    <n v="206"/>
    <n v="206"/>
    <m/>
    <m/>
    <n v="206"/>
    <m/>
  </r>
  <r>
    <n v="96"/>
    <x v="94"/>
    <x v="0"/>
    <m/>
    <s v="Dự phòng học lại, thi lại, học bổ sung"/>
    <m/>
    <s v="DP"/>
    <m/>
    <m/>
    <s v="DP"/>
    <s v="DP"/>
    <m/>
    <m/>
    <s v="DP"/>
    <m/>
    <m/>
    <s v="DP"/>
    <s v="DP"/>
    <m/>
    <m/>
    <s v="DP"/>
    <m/>
    <m/>
    <s v="DP"/>
    <s v="DP"/>
    <m/>
    <m/>
  </r>
  <r>
    <n v="97"/>
    <x v="95"/>
    <x v="1"/>
    <s v="Văn hóa"/>
    <m/>
    <m/>
    <s v="105, 106"/>
    <s v="105, 106"/>
    <m/>
    <m/>
    <m/>
    <m/>
    <m/>
    <s v="105, 106"/>
    <s v="105, 106"/>
    <m/>
    <m/>
    <m/>
    <m/>
    <m/>
    <s v="105, 106"/>
    <s v="105, 106"/>
    <m/>
    <m/>
    <m/>
    <m/>
    <m/>
  </r>
  <r>
    <n v="97"/>
    <x v="95"/>
    <x v="81"/>
    <s v="MĐ20"/>
    <s v=" Chế biến bánh và món ăn tráng miệng"/>
    <n v="8"/>
    <m/>
    <m/>
    <m/>
    <s v="101-C"/>
    <s v="101-C"/>
    <m/>
    <m/>
    <m/>
    <m/>
    <m/>
    <s v="101-S"/>
    <s v="101-S"/>
    <m/>
    <m/>
    <m/>
    <m/>
    <m/>
    <s v="101-S"/>
    <s v="101-S"/>
    <m/>
    <m/>
  </r>
  <r>
    <n v="98"/>
    <x v="96"/>
    <x v="1"/>
    <s v="Văn hóa"/>
    <m/>
    <m/>
    <s v="105, 106"/>
    <s v="105, 106"/>
    <m/>
    <m/>
    <m/>
    <m/>
    <m/>
    <s v="105, 106"/>
    <s v="105, 106"/>
    <m/>
    <m/>
    <m/>
    <m/>
    <m/>
    <s v="105, 106"/>
    <s v="105, 106"/>
    <m/>
    <m/>
    <m/>
    <m/>
    <m/>
  </r>
  <r>
    <n v="98"/>
    <x v="96"/>
    <x v="82"/>
    <s v="MĐ20"/>
    <s v="Chế biến bánh và món ăn tráng miệng"/>
    <n v="8"/>
    <m/>
    <m/>
    <s v="101-S"/>
    <s v="101-S"/>
    <m/>
    <m/>
    <m/>
    <m/>
    <m/>
    <s v="101-S"/>
    <s v="101-C"/>
    <m/>
    <m/>
    <m/>
    <m/>
    <m/>
    <m/>
    <m/>
    <m/>
    <m/>
    <m/>
  </r>
  <r>
    <n v="98"/>
    <x v="96"/>
    <x v="82"/>
    <s v="MĐ20"/>
    <s v="Thi kết thúc môn"/>
    <n v="4"/>
    <m/>
    <m/>
    <m/>
    <m/>
    <m/>
    <m/>
    <m/>
    <m/>
    <m/>
    <m/>
    <m/>
    <m/>
    <m/>
    <m/>
    <m/>
    <m/>
    <s v="101-C"/>
    <m/>
    <m/>
    <m/>
    <m/>
  </r>
  <r>
    <n v="99"/>
    <x v="97"/>
    <x v="1"/>
    <s v="Văn hóa"/>
    <m/>
    <m/>
    <m/>
    <m/>
    <m/>
    <n v="206"/>
    <n v="206"/>
    <m/>
    <m/>
    <m/>
    <m/>
    <m/>
    <n v="206"/>
    <n v="206"/>
    <m/>
    <m/>
    <m/>
    <m/>
    <m/>
    <n v="206"/>
    <n v="206"/>
    <m/>
    <m/>
  </r>
  <r>
    <n v="99"/>
    <x v="97"/>
    <x v="81"/>
    <s v="MH14"/>
    <s v="Hạch toán định mức"/>
    <n v="5"/>
    <m/>
    <m/>
    <s v="108-C"/>
    <m/>
    <m/>
    <m/>
    <m/>
    <m/>
    <m/>
    <s v="108-S"/>
    <m/>
    <m/>
    <m/>
    <m/>
    <m/>
    <m/>
    <m/>
    <m/>
    <m/>
    <m/>
    <m/>
  </r>
  <r>
    <n v="99"/>
    <x v="97"/>
    <x v="81"/>
    <s v="MH14"/>
    <s v="Thi kết thúc môn"/>
    <n v="2"/>
    <m/>
    <m/>
    <m/>
    <m/>
    <m/>
    <m/>
    <m/>
    <m/>
    <m/>
    <m/>
    <m/>
    <m/>
    <m/>
    <m/>
    <s v="108-C"/>
    <m/>
    <m/>
    <m/>
    <m/>
    <m/>
    <m/>
  </r>
  <r>
    <n v="99"/>
    <x v="97"/>
    <x v="82"/>
    <s v="MĐ15"/>
    <s v="Xây dựng thực đơn"/>
    <n v="6"/>
    <s v="108-S"/>
    <s v="108-S"/>
    <m/>
    <m/>
    <m/>
    <m/>
    <m/>
    <s v="108-S"/>
    <s v="108-S"/>
    <m/>
    <m/>
    <m/>
    <m/>
    <m/>
    <m/>
    <m/>
    <m/>
    <m/>
    <m/>
    <m/>
    <m/>
  </r>
  <r>
    <n v="99"/>
    <x v="97"/>
    <x v="82"/>
    <s v="MĐ15"/>
    <s v="Thi kết thúc môn"/>
    <n v="4"/>
    <m/>
    <m/>
    <m/>
    <m/>
    <m/>
    <m/>
    <m/>
    <m/>
    <m/>
    <m/>
    <m/>
    <m/>
    <m/>
    <m/>
    <m/>
    <m/>
    <s v="101-S"/>
    <m/>
    <m/>
    <m/>
    <m/>
  </r>
  <r>
    <n v="100"/>
    <x v="98"/>
    <x v="1"/>
    <s v="Văn hóa"/>
    <m/>
    <m/>
    <m/>
    <m/>
    <m/>
    <n v="207"/>
    <n v="207"/>
    <m/>
    <m/>
    <m/>
    <m/>
    <m/>
    <n v="207"/>
    <n v="207"/>
    <m/>
    <m/>
    <m/>
    <m/>
    <m/>
    <n v="207"/>
    <n v="207"/>
    <m/>
    <m/>
  </r>
  <r>
    <n v="100"/>
    <x v="98"/>
    <x v="81"/>
    <s v="MĐ15"/>
    <s v="Xây dựng thực đơn"/>
    <n v="6"/>
    <s v="108-C"/>
    <m/>
    <m/>
    <m/>
    <m/>
    <m/>
    <m/>
    <s v="108-C"/>
    <m/>
    <m/>
    <m/>
    <m/>
    <m/>
    <m/>
    <m/>
    <m/>
    <s v="108-S"/>
    <m/>
    <m/>
    <m/>
    <m/>
  </r>
  <r>
    <n v="100"/>
    <x v="98"/>
    <x v="83"/>
    <s v="MH14"/>
    <s v="Hạch toán định mức"/>
    <n v="5"/>
    <m/>
    <m/>
    <s v="101-C"/>
    <m/>
    <m/>
    <m/>
    <m/>
    <m/>
    <s v="108-C"/>
    <m/>
    <m/>
    <m/>
    <m/>
    <m/>
    <s v="101-S"/>
    <m/>
    <m/>
    <m/>
    <m/>
    <m/>
    <m/>
  </r>
  <r>
    <n v="101"/>
    <x v="99"/>
    <x v="31"/>
    <s v="MĐ 29"/>
    <s v="Khóa luận tốt nghiệp"/>
    <m/>
    <s v="KLTN"/>
    <s v="KLTN"/>
    <s v="KLTN"/>
    <s v="KLTN"/>
    <s v="KLTN"/>
    <m/>
    <m/>
    <m/>
    <m/>
    <m/>
    <m/>
    <m/>
    <m/>
    <m/>
    <m/>
    <m/>
    <m/>
    <m/>
    <m/>
    <m/>
    <m/>
  </r>
  <r>
    <n v="102"/>
    <x v="100"/>
    <x v="42"/>
    <s v="MĐ 17"/>
    <s v="Kế toán doanh nghiệp 2"/>
    <n v="8"/>
    <m/>
    <s v="101-S"/>
    <s v="302-C"/>
    <m/>
    <m/>
    <m/>
    <m/>
    <s v="101-C"/>
    <m/>
    <s v="302-S"/>
    <m/>
    <m/>
    <m/>
    <m/>
    <m/>
    <s v="101-S"/>
    <m/>
    <m/>
    <s v="101-C"/>
    <m/>
    <m/>
  </r>
  <r>
    <n v="102"/>
    <x v="100"/>
    <x v="53"/>
    <s v="MH 03 "/>
    <s v="Giáo dục thể chất"/>
    <n v="4"/>
    <m/>
    <m/>
    <m/>
    <m/>
    <s v="TTVH-C"/>
    <m/>
    <m/>
    <m/>
    <s v="TTVH-C"/>
    <m/>
    <m/>
    <m/>
    <m/>
    <m/>
    <s v="TTVH-C"/>
    <m/>
    <m/>
    <m/>
    <m/>
    <m/>
    <m/>
  </r>
  <r>
    <n v="102"/>
    <x v="100"/>
    <x v="84"/>
    <s v="MH 20 "/>
    <s v="Thanh toán điện tử"/>
    <n v="5"/>
    <m/>
    <m/>
    <m/>
    <s v="306-C"/>
    <m/>
    <m/>
    <m/>
    <m/>
    <m/>
    <m/>
    <s v="302-C"/>
    <s v="302-C"/>
    <m/>
    <m/>
    <m/>
    <m/>
    <s v="302-C"/>
    <m/>
    <m/>
    <m/>
    <m/>
  </r>
  <r>
    <n v="103"/>
    <x v="101"/>
    <x v="53"/>
    <s v="MH 03 "/>
    <s v="Giáo dục thể chất"/>
    <n v="4"/>
    <m/>
    <m/>
    <m/>
    <m/>
    <s v="TTVH-C"/>
    <m/>
    <m/>
    <m/>
    <s v="TTVH-C"/>
    <m/>
    <m/>
    <m/>
    <m/>
    <m/>
    <s v="TTVH-C"/>
    <m/>
    <m/>
    <m/>
    <m/>
    <m/>
    <m/>
  </r>
  <r>
    <n v="103"/>
    <x v="101"/>
    <x v="39"/>
    <s v="MĐ 24"/>
    <s v=" Kế toán máy"/>
    <n v="8"/>
    <m/>
    <m/>
    <s v="302-S"/>
    <s v="302-C"/>
    <m/>
    <m/>
    <m/>
    <m/>
    <m/>
    <m/>
    <s v="302-S"/>
    <s v="302-S"/>
    <m/>
    <m/>
    <m/>
    <s v="302-S"/>
    <s v="302-S"/>
    <m/>
    <m/>
    <m/>
    <m/>
  </r>
  <r>
    <n v="103"/>
    <x v="101"/>
    <x v="85"/>
    <s v="MĐ 25"/>
    <s v="Kế toán TMDV"/>
    <n v="8"/>
    <s v="302-C"/>
    <s v="302-C"/>
    <m/>
    <m/>
    <m/>
    <m/>
    <m/>
    <s v="305-C"/>
    <m/>
    <s v="302-C"/>
    <m/>
    <m/>
    <m/>
    <m/>
    <m/>
    <m/>
    <m/>
    <s v="302-C"/>
    <s v="302-C"/>
    <m/>
    <m/>
  </r>
  <r>
    <n v="104"/>
    <x v="102"/>
    <x v="29"/>
    <s v="MH 03"/>
    <s v="Giáo dục thể chất"/>
    <n v="4"/>
    <m/>
    <m/>
    <m/>
    <m/>
    <s v="TTVH-C"/>
    <m/>
    <m/>
    <m/>
    <s v="TTVH-C"/>
    <m/>
    <m/>
    <m/>
    <m/>
    <m/>
    <m/>
    <m/>
    <m/>
    <m/>
    <s v="TTVH-C"/>
    <m/>
    <m/>
  </r>
  <r>
    <n v="104"/>
    <x v="102"/>
    <x v="84"/>
    <s v="MH 12"/>
    <s v="Quản trị doanh nghiệp"/>
    <n v="5"/>
    <s v="302-S"/>
    <m/>
    <m/>
    <m/>
    <m/>
    <m/>
    <m/>
    <m/>
    <m/>
    <m/>
    <m/>
    <m/>
    <m/>
    <m/>
    <m/>
    <m/>
    <m/>
    <m/>
    <m/>
    <m/>
    <m/>
  </r>
  <r>
    <n v="104"/>
    <x v="102"/>
    <x v="84"/>
    <s v="MH 12"/>
    <s v="Thi kết thúc môn"/>
    <n v="2"/>
    <m/>
    <m/>
    <m/>
    <m/>
    <m/>
    <m/>
    <m/>
    <s v="302-C"/>
    <m/>
    <m/>
    <m/>
    <m/>
    <m/>
    <m/>
    <m/>
    <m/>
    <m/>
    <m/>
    <m/>
    <m/>
    <m/>
  </r>
  <r>
    <n v="104"/>
    <x v="102"/>
    <x v="86"/>
    <s v="MH 12"/>
    <s v="Thi kết thúc môn"/>
    <n v="2"/>
    <m/>
    <m/>
    <m/>
    <m/>
    <m/>
    <m/>
    <m/>
    <s v="302-C"/>
    <m/>
    <m/>
    <m/>
    <m/>
    <m/>
    <m/>
    <m/>
    <m/>
    <m/>
    <m/>
    <m/>
    <m/>
    <m/>
  </r>
  <r>
    <n v="104"/>
    <x v="102"/>
    <x v="42"/>
    <s v="MĐ 16"/>
    <s v="Kế toán doanh nghiệp 1"/>
    <n v="6"/>
    <m/>
    <m/>
    <m/>
    <s v="302-S"/>
    <m/>
    <m/>
    <m/>
    <m/>
    <m/>
    <m/>
    <m/>
    <s v="101-C"/>
    <m/>
    <m/>
    <s v="302-S"/>
    <m/>
    <m/>
    <s v="101-C"/>
    <m/>
    <m/>
    <m/>
  </r>
  <r>
    <n v="104"/>
    <x v="102"/>
    <x v="28"/>
    <s v="MH 06"/>
    <s v="Tiếng anh"/>
    <n v="5"/>
    <m/>
    <s v="307-S"/>
    <s v="307-S"/>
    <m/>
    <m/>
    <m/>
    <m/>
    <m/>
    <m/>
    <s v="307-S"/>
    <s v="307-S"/>
    <m/>
    <m/>
    <m/>
    <m/>
    <s v="307-S"/>
    <s v="307-S"/>
    <m/>
    <m/>
    <m/>
    <m/>
  </r>
  <r>
    <n v="104"/>
    <x v="103"/>
    <x v="28"/>
    <s v="MH 06"/>
    <s v="Tiếng anh"/>
    <n v="5"/>
    <m/>
    <s v="307-S"/>
    <s v="307-S"/>
    <m/>
    <m/>
    <m/>
    <m/>
    <m/>
    <m/>
    <s v="307-S"/>
    <s v="307-S"/>
    <m/>
    <m/>
    <m/>
    <m/>
    <s v="307-S"/>
    <s v="307-S"/>
    <m/>
    <m/>
    <m/>
    <m/>
  </r>
  <r>
    <n v="104"/>
    <x v="103"/>
    <x v="39"/>
    <s v="MH15"/>
    <s v="Tài  chính DN"/>
    <n v="5"/>
    <s v="308-S"/>
    <m/>
    <m/>
    <m/>
    <s v="302-S"/>
    <m/>
    <m/>
    <s v="306-C"/>
    <s v="302-C"/>
    <m/>
    <m/>
    <m/>
    <m/>
    <m/>
    <m/>
    <m/>
    <m/>
    <s v="108-C"/>
    <s v="108-C"/>
    <m/>
    <m/>
  </r>
  <r>
    <n v="104"/>
    <x v="103"/>
    <x v="53"/>
    <s v="MH 03"/>
    <s v="Giáo dục thể chất"/>
    <n v="4"/>
    <m/>
    <m/>
    <m/>
    <m/>
    <m/>
    <m/>
    <m/>
    <m/>
    <m/>
    <m/>
    <m/>
    <s v="TTVH-S"/>
    <m/>
    <m/>
    <s v="TTVH-S"/>
    <m/>
    <m/>
    <m/>
    <m/>
    <m/>
    <m/>
  </r>
  <r>
    <n v="105"/>
    <x v="104"/>
    <x v="1"/>
    <s v="Văn hóa"/>
    <m/>
    <m/>
    <m/>
    <m/>
    <m/>
    <n v="208"/>
    <n v="208"/>
    <m/>
    <m/>
    <m/>
    <m/>
    <m/>
    <n v="208"/>
    <n v="208"/>
    <m/>
    <m/>
    <m/>
    <m/>
    <m/>
    <n v="208"/>
    <n v="208"/>
    <m/>
    <m/>
  </r>
  <r>
    <n v="105"/>
    <x v="104"/>
    <x v="39"/>
    <s v="MH 14"/>
    <s v="Thi kết thúc môn"/>
    <n v="2"/>
    <s v="308-C"/>
    <m/>
    <m/>
    <m/>
    <m/>
    <m/>
    <m/>
    <m/>
    <m/>
    <m/>
    <m/>
    <m/>
    <m/>
    <m/>
    <m/>
    <m/>
    <m/>
    <m/>
    <m/>
    <m/>
    <m/>
  </r>
  <r>
    <n v="105"/>
    <x v="104"/>
    <x v="42"/>
    <s v="MH 14"/>
    <s v="Thi kết thúc môn"/>
    <n v="2"/>
    <s v="308-C"/>
    <m/>
    <m/>
    <m/>
    <m/>
    <m/>
    <m/>
    <m/>
    <m/>
    <m/>
    <m/>
    <m/>
    <m/>
    <m/>
    <m/>
    <m/>
    <m/>
    <m/>
    <m/>
    <m/>
    <m/>
  </r>
  <r>
    <n v="105"/>
    <x v="104"/>
    <x v="38"/>
    <s v="MĐ 07"/>
    <s v="Bảo vệ môi trường, SD HQNL&amp; TN"/>
    <n v="6"/>
    <m/>
    <s v="101-C"/>
    <m/>
    <m/>
    <m/>
    <m/>
    <m/>
    <m/>
    <m/>
    <s v="108-C"/>
    <m/>
    <m/>
    <m/>
    <m/>
    <m/>
    <s v="101-C"/>
    <m/>
    <m/>
    <m/>
    <m/>
    <m/>
  </r>
  <r>
    <n v="105"/>
    <x v="104"/>
    <x v="84"/>
    <s v="MH 11"/>
    <s v="Nguyên lý kế toán"/>
    <n v="5"/>
    <m/>
    <m/>
    <s v="102-C"/>
    <m/>
    <m/>
    <m/>
    <m/>
    <s v="302-S"/>
    <m/>
    <m/>
    <m/>
    <m/>
    <m/>
    <m/>
    <s v="302-C"/>
    <m/>
    <m/>
    <m/>
    <m/>
    <m/>
    <m/>
  </r>
  <r>
    <n v="105"/>
    <x v="104"/>
    <x v="85"/>
    <s v="MH 12"/>
    <s v="Quản trị doanh nghiệp"/>
    <n v="5"/>
    <m/>
    <m/>
    <m/>
    <m/>
    <m/>
    <m/>
    <m/>
    <m/>
    <s v="307-C"/>
    <m/>
    <m/>
    <m/>
    <m/>
    <m/>
    <m/>
    <m/>
    <s v="108-C"/>
    <m/>
    <m/>
    <m/>
    <m/>
  </r>
  <r>
    <n v="106"/>
    <x v="105"/>
    <x v="47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  <m/>
    <m/>
    <m/>
    <m/>
    <m/>
    <m/>
    <m/>
  </r>
  <r>
    <n v="107"/>
    <x v="106"/>
    <x v="47"/>
    <s v="MĐ 29"/>
    <s v="Đồ án tốt nghiệp"/>
    <m/>
    <s v="ĐATN"/>
    <s v="ĐATN"/>
    <s v="ĐATN"/>
    <s v="ĐATN"/>
    <s v="ĐATN"/>
    <m/>
    <m/>
    <s v="ĐATN"/>
    <s v="ĐATN"/>
    <s v="ĐATN"/>
    <s v="ĐATN"/>
    <s v="ĐATN"/>
    <m/>
    <m/>
    <m/>
    <m/>
    <m/>
    <m/>
    <m/>
    <m/>
    <m/>
  </r>
  <r>
    <n v="108"/>
    <x v="107"/>
    <x v="47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  <m/>
    <m/>
    <m/>
    <m/>
    <m/>
    <m/>
    <m/>
  </r>
  <r>
    <n v="109"/>
    <x v="108"/>
    <x v="47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  <m/>
    <m/>
    <m/>
    <m/>
    <m/>
    <m/>
    <m/>
  </r>
  <r>
    <n v="110"/>
    <x v="109"/>
    <x v="47"/>
    <m/>
    <s v="Học trải nghiệm tại DN_x000a_Học bổ sung, trả nợ môn"/>
    <m/>
    <m/>
    <m/>
    <m/>
    <m/>
    <m/>
    <m/>
    <m/>
    <m/>
    <m/>
    <m/>
    <m/>
    <m/>
    <m/>
    <m/>
    <m/>
    <m/>
    <m/>
    <m/>
    <m/>
    <m/>
    <m/>
  </r>
  <r>
    <n v="111"/>
    <x v="110"/>
    <x v="87"/>
    <s v="MĐ 21"/>
    <s v="Điều khiển lập trình cỡ nhỏ"/>
    <n v="8"/>
    <s v="DN"/>
    <s v="DN"/>
    <m/>
    <m/>
    <m/>
    <m/>
    <m/>
    <s v="DN"/>
    <s v="DN"/>
    <m/>
    <m/>
    <m/>
    <m/>
    <m/>
    <s v="DN"/>
    <s v="DN"/>
    <m/>
    <m/>
    <m/>
    <m/>
    <m/>
  </r>
  <r>
    <n v="111"/>
    <x v="110"/>
    <x v="88"/>
    <s v="MĐ 22"/>
    <s v="Thiết bị và hệ thống tự động "/>
    <n v="8"/>
    <m/>
    <m/>
    <s v="DN"/>
    <s v="DN"/>
    <s v="DN"/>
    <m/>
    <m/>
    <m/>
    <m/>
    <s v="DN"/>
    <s v="DN"/>
    <s v="DN"/>
    <m/>
    <m/>
    <m/>
    <m/>
    <s v="DN"/>
    <s v="DN"/>
    <s v="DN"/>
    <m/>
    <m/>
  </r>
  <r>
    <n v="112"/>
    <x v="111"/>
    <x v="65"/>
    <s v="MĐ 22"/>
    <s v="Thiết bị và hệ thống điều khiển tự động"/>
    <n v="8"/>
    <m/>
    <m/>
    <s v="405-C"/>
    <s v="407-C"/>
    <s v="407-C"/>
    <m/>
    <m/>
    <m/>
    <m/>
    <s v="407-C"/>
    <s v="407-C"/>
    <s v="407-C"/>
    <m/>
    <m/>
    <s v="405-C"/>
    <m/>
    <m/>
    <m/>
    <s v="407-C"/>
    <m/>
    <m/>
  </r>
  <r>
    <n v="112"/>
    <x v="111"/>
    <x v="80"/>
    <s v="MĐ 21"/>
    <s v=" Điều khiển lập trình cỡ nhỏ"/>
    <n v="8"/>
    <s v="405-S"/>
    <s v="405-S"/>
    <m/>
    <m/>
    <m/>
    <m/>
    <m/>
    <s v="405-S"/>
    <s v="405-S"/>
    <m/>
    <m/>
    <m/>
    <m/>
    <m/>
    <m/>
    <s v="405-S"/>
    <s v="405-S"/>
    <s v="405-S"/>
    <m/>
    <m/>
    <m/>
  </r>
  <r>
    <n v="113"/>
    <x v="112"/>
    <x v="49"/>
    <s v="MĐ 21"/>
    <s v="Thi kết thúc môn"/>
    <n v="4"/>
    <m/>
    <m/>
    <s v="405-S"/>
    <m/>
    <m/>
    <m/>
    <m/>
    <m/>
    <m/>
    <m/>
    <m/>
    <m/>
    <m/>
    <m/>
    <m/>
    <m/>
    <m/>
    <m/>
    <m/>
    <m/>
    <m/>
  </r>
  <r>
    <n v="113"/>
    <x v="112"/>
    <x v="71"/>
    <s v="MĐ 21"/>
    <s v="Thi kết thúc môn"/>
    <n v="4"/>
    <m/>
    <m/>
    <s v="405-S"/>
    <m/>
    <m/>
    <m/>
    <m/>
    <m/>
    <m/>
    <m/>
    <m/>
    <m/>
    <m/>
    <m/>
    <m/>
    <m/>
    <m/>
    <m/>
    <m/>
    <m/>
    <m/>
  </r>
  <r>
    <n v="113"/>
    <x v="112"/>
    <x v="89"/>
    <s v="MĐ 24"/>
    <s v="Thiết bị iot 4.0 trong hệ thống tự động hóa công nghiệp"/>
    <n v="8"/>
    <m/>
    <m/>
    <m/>
    <m/>
    <s v="P.Đ-ĐT (ODA) - C"/>
    <m/>
    <m/>
    <m/>
    <s v="P.Đ-ĐT (ODA) - C"/>
    <s v="P.Đ-ĐT (ODA) - C"/>
    <s v="P.Đ-ĐT (ODA) - C"/>
    <s v="P.Đ-ĐT (ODA) - C"/>
    <m/>
    <m/>
    <m/>
    <s v="P.Đ-ĐT (ODA) - C"/>
    <s v="P.Đ-ĐT (ODA) - C"/>
    <s v="P.Đ-ĐT (ODA) - C"/>
    <s v="P.Đ-ĐT (ODA) - C"/>
    <m/>
    <m/>
  </r>
  <r>
    <n v="113"/>
    <x v="112"/>
    <x v="43"/>
    <s v="MH 05"/>
    <s v="Tin học "/>
    <n v="5"/>
    <m/>
    <s v="205-S"/>
    <m/>
    <s v="205-S"/>
    <m/>
    <m/>
    <m/>
    <s v="Online"/>
    <m/>
    <m/>
    <m/>
    <m/>
    <m/>
    <m/>
    <s v="205-S"/>
    <m/>
    <m/>
    <m/>
    <m/>
    <m/>
    <m/>
  </r>
  <r>
    <n v="114"/>
    <x v="113"/>
    <x v="47"/>
    <s v="MĐ 28"/>
    <s v="Thực tập tốt nghiệp"/>
    <m/>
    <m/>
    <m/>
    <m/>
    <m/>
    <m/>
    <m/>
    <m/>
    <m/>
    <m/>
    <m/>
    <m/>
    <m/>
    <m/>
    <m/>
    <m/>
    <m/>
    <m/>
    <m/>
    <m/>
    <m/>
    <m/>
  </r>
  <r>
    <n v="115"/>
    <x v="114"/>
    <x v="75"/>
    <s v="MH 06"/>
    <s v="Thi kết thúc môn"/>
    <n v="2"/>
    <m/>
    <m/>
    <m/>
    <m/>
    <m/>
    <m/>
    <m/>
    <s v="307-C"/>
    <m/>
    <m/>
    <m/>
    <m/>
    <m/>
    <m/>
    <m/>
    <m/>
    <m/>
    <m/>
    <m/>
    <m/>
    <m/>
  </r>
  <r>
    <n v="115"/>
    <x v="114"/>
    <x v="28"/>
    <s v="MH 06"/>
    <s v="Thi kết thúc môn"/>
    <n v="2"/>
    <m/>
    <m/>
    <m/>
    <m/>
    <m/>
    <m/>
    <m/>
    <s v="307-C"/>
    <m/>
    <m/>
    <m/>
    <m/>
    <m/>
    <m/>
    <m/>
    <m/>
    <m/>
    <m/>
    <m/>
    <m/>
    <m/>
  </r>
  <r>
    <n v="115"/>
    <x v="114"/>
    <x v="89"/>
    <s v="MĐ 22"/>
    <s v="Thiết bị và hệ thống điều khiển tự động"/>
    <n v="8"/>
    <s v="407-C"/>
    <s v="407-C"/>
    <m/>
    <m/>
    <m/>
    <m/>
    <m/>
    <m/>
    <m/>
    <m/>
    <m/>
    <m/>
    <m/>
    <m/>
    <m/>
    <m/>
    <m/>
    <m/>
    <m/>
    <m/>
    <m/>
  </r>
  <r>
    <n v="115"/>
    <x v="114"/>
    <x v="49"/>
    <s v="MĐ 22"/>
    <s v="Thi kết thúc môn"/>
    <n v="4"/>
    <m/>
    <m/>
    <s v="407-C"/>
    <m/>
    <m/>
    <m/>
    <m/>
    <m/>
    <m/>
    <m/>
    <m/>
    <m/>
    <m/>
    <m/>
    <m/>
    <m/>
    <m/>
    <m/>
    <m/>
    <m/>
    <m/>
  </r>
  <r>
    <n v="115"/>
    <x v="114"/>
    <x v="71"/>
    <s v="MĐ 22"/>
    <s v="Thi kết thúc môn"/>
    <n v="4"/>
    <m/>
    <m/>
    <s v="407-C"/>
    <m/>
    <m/>
    <m/>
    <m/>
    <m/>
    <m/>
    <m/>
    <m/>
    <m/>
    <m/>
    <m/>
    <m/>
    <m/>
    <m/>
    <m/>
    <m/>
    <m/>
    <m/>
  </r>
  <r>
    <n v="115"/>
    <x v="114"/>
    <x v="30"/>
    <s v="MĐ 13"/>
    <s v="Sử dụng dụng cụ cầm tay"/>
    <m/>
    <m/>
    <m/>
    <m/>
    <m/>
    <m/>
    <m/>
    <m/>
    <m/>
    <s v="X/ĐC (ODA) - S"/>
    <s v="X/ĐC (ODA) - S"/>
    <m/>
    <m/>
    <m/>
    <m/>
    <s v="X/ĐC (ODA) - S"/>
    <s v="X/ĐC (ODA) - S"/>
    <m/>
    <m/>
    <m/>
    <m/>
    <m/>
  </r>
  <r>
    <n v="115"/>
    <x v="114"/>
    <x v="57"/>
    <s v="MĐ 26"/>
    <s v="Lắp đặt đặt và bảo dưỡng hệ thống cơ điện tử"/>
    <n v="8"/>
    <m/>
    <m/>
    <m/>
    <m/>
    <m/>
    <m/>
    <m/>
    <m/>
    <m/>
    <m/>
    <m/>
    <m/>
    <m/>
    <m/>
    <m/>
    <m/>
    <s v="401-S"/>
    <s v="401-S"/>
    <m/>
    <m/>
    <m/>
  </r>
  <r>
    <n v="115"/>
    <x v="114"/>
    <x v="80"/>
    <s v="MĐ 25"/>
    <s v="Robot công nghiệp"/>
    <n v="8"/>
    <m/>
    <m/>
    <m/>
    <s v="P.Đ-ĐT (ODA) - S"/>
    <s v="P.Đ-ĐT (ODA) - S"/>
    <m/>
    <m/>
    <m/>
    <m/>
    <m/>
    <s v="P.Đ-ĐT (ODA) - S"/>
    <s v="P.Đ-ĐT (ODA) - S"/>
    <m/>
    <m/>
    <m/>
    <m/>
    <m/>
    <m/>
    <s v="P.Đ-ĐT (ODA) - S"/>
    <m/>
    <m/>
  </r>
  <r>
    <n v="116"/>
    <x v="115"/>
    <x v="47"/>
    <s v="MĐ 28"/>
    <s v="Thực tập tốt nghiệp"/>
    <m/>
    <m/>
    <m/>
    <m/>
    <m/>
    <m/>
    <m/>
    <m/>
    <m/>
    <m/>
    <m/>
    <m/>
    <m/>
    <m/>
    <m/>
    <m/>
    <m/>
    <m/>
    <m/>
    <m/>
    <m/>
    <m/>
  </r>
  <r>
    <n v="117"/>
    <x v="116"/>
    <x v="73"/>
    <s v="MĐ 22"/>
    <s v="Thiết bị và hệ thống điều khiển tự động "/>
    <n v="8"/>
    <m/>
    <s v="403-C"/>
    <s v="403-C"/>
    <s v="403-C"/>
    <m/>
    <m/>
    <m/>
    <s v="405-C"/>
    <s v="403-C"/>
    <s v="403-C"/>
    <m/>
    <m/>
    <m/>
    <m/>
    <s v="403-S"/>
    <s v="403-S"/>
    <s v="403-S"/>
    <m/>
    <m/>
    <m/>
    <m/>
  </r>
  <r>
    <n v="117"/>
    <x v="116"/>
    <x v="75"/>
    <s v="MH 06"/>
    <s v="Tiếng anh"/>
    <n v="5"/>
    <s v="306-S"/>
    <m/>
    <m/>
    <m/>
    <m/>
    <m/>
    <m/>
    <m/>
    <m/>
    <m/>
    <m/>
    <m/>
    <m/>
    <m/>
    <m/>
    <m/>
    <m/>
    <m/>
    <m/>
    <m/>
    <m/>
  </r>
  <r>
    <n v="117"/>
    <x v="116"/>
    <x v="75"/>
    <s v="MH 06"/>
    <s v="Thi kết thúc môn"/>
    <n v="2"/>
    <m/>
    <m/>
    <m/>
    <m/>
    <m/>
    <m/>
    <m/>
    <m/>
    <m/>
    <m/>
    <s v="307-C"/>
    <m/>
    <m/>
    <m/>
    <m/>
    <m/>
    <m/>
    <m/>
    <m/>
    <m/>
    <m/>
  </r>
  <r>
    <n v="117"/>
    <x v="116"/>
    <x v="28"/>
    <s v="MH 06"/>
    <s v="Thi kết thúc môn"/>
    <n v="2"/>
    <m/>
    <m/>
    <m/>
    <m/>
    <m/>
    <m/>
    <m/>
    <m/>
    <m/>
    <m/>
    <s v="307-C"/>
    <m/>
    <m/>
    <m/>
    <m/>
    <m/>
    <m/>
    <m/>
    <m/>
    <m/>
    <m/>
  </r>
  <r>
    <n v="117"/>
    <x v="116"/>
    <x v="43"/>
    <s v="MH 05"/>
    <s v="Tin học "/>
    <n v="5"/>
    <m/>
    <m/>
    <m/>
    <m/>
    <m/>
    <m/>
    <m/>
    <m/>
    <m/>
    <m/>
    <m/>
    <s v="205-C"/>
    <m/>
    <m/>
    <m/>
    <m/>
    <m/>
    <s v="205-S"/>
    <s v="online"/>
    <m/>
    <m/>
  </r>
  <r>
    <n v="118"/>
    <x v="117"/>
    <x v="72"/>
    <s v="MĐ 15"/>
    <s v="Thi kết thúc môn"/>
    <n v="4"/>
    <m/>
    <s v="404-C"/>
    <m/>
    <m/>
    <m/>
    <m/>
    <m/>
    <m/>
    <m/>
    <m/>
    <m/>
    <m/>
    <m/>
    <m/>
    <m/>
    <m/>
    <m/>
    <m/>
    <m/>
    <m/>
    <m/>
  </r>
  <r>
    <n v="118"/>
    <x v="117"/>
    <x v="51"/>
    <s v="MĐ 15"/>
    <s v="Thi kết thúc môn"/>
    <n v="4"/>
    <m/>
    <s v="404-C"/>
    <m/>
    <m/>
    <m/>
    <m/>
    <m/>
    <m/>
    <m/>
    <m/>
    <m/>
    <m/>
    <m/>
    <m/>
    <m/>
    <m/>
    <m/>
    <m/>
    <m/>
    <m/>
    <m/>
  </r>
  <r>
    <n v="118"/>
    <x v="117"/>
    <x v="74"/>
    <s v="MĐ 12"/>
    <s v="Thi kết thúc môn"/>
    <n v="4"/>
    <s v="406-C"/>
    <m/>
    <m/>
    <m/>
    <m/>
    <m/>
    <m/>
    <m/>
    <m/>
    <m/>
    <m/>
    <m/>
    <m/>
    <m/>
    <m/>
    <m/>
    <m/>
    <m/>
    <m/>
    <m/>
    <m/>
  </r>
  <r>
    <n v="118"/>
    <x v="117"/>
    <x v="51"/>
    <s v="MĐ 12"/>
    <s v="Thi kết thúc môn"/>
    <n v="4"/>
    <s v="406-C"/>
    <m/>
    <m/>
    <m/>
    <m/>
    <m/>
    <m/>
    <m/>
    <m/>
    <m/>
    <m/>
    <m/>
    <m/>
    <m/>
    <m/>
    <m/>
    <m/>
    <m/>
    <m/>
    <m/>
    <m/>
  </r>
  <r>
    <n v="118"/>
    <x v="117"/>
    <x v="15"/>
    <s v="MH 02"/>
    <s v="Pháp luật"/>
    <n v="5"/>
    <m/>
    <m/>
    <m/>
    <m/>
    <m/>
    <m/>
    <m/>
    <m/>
    <m/>
    <m/>
    <s v="503-C"/>
    <m/>
    <m/>
    <m/>
    <m/>
    <s v="108-S"/>
    <m/>
    <m/>
    <s v="Hội trường B-C"/>
    <m/>
    <m/>
  </r>
  <r>
    <n v="118"/>
    <x v="117"/>
    <x v="78"/>
    <s v="MĐ 14"/>
    <s v="Điện tử công suất"/>
    <n v="6"/>
    <m/>
    <m/>
    <s v="401-S"/>
    <s v="401-S"/>
    <m/>
    <m/>
    <m/>
    <s v="401-S"/>
    <m/>
    <m/>
    <m/>
    <s v="406-S"/>
    <m/>
    <m/>
    <m/>
    <m/>
    <m/>
    <m/>
    <m/>
    <m/>
    <m/>
  </r>
  <r>
    <n v="118"/>
    <x v="117"/>
    <x v="78"/>
    <s v="MĐ 14"/>
    <s v="Thi kết thúc môn"/>
    <n v="4"/>
    <m/>
    <m/>
    <m/>
    <m/>
    <m/>
    <m/>
    <m/>
    <m/>
    <m/>
    <m/>
    <m/>
    <m/>
    <m/>
    <m/>
    <s v="406-S"/>
    <m/>
    <m/>
    <m/>
    <m/>
    <m/>
    <m/>
  </r>
  <r>
    <n v="118"/>
    <x v="117"/>
    <x v="70"/>
    <s v="MĐ 14"/>
    <s v="Thi kết thúc môn"/>
    <n v="4"/>
    <m/>
    <m/>
    <m/>
    <m/>
    <m/>
    <m/>
    <m/>
    <m/>
    <m/>
    <m/>
    <m/>
    <m/>
    <m/>
    <m/>
    <s v="406-S"/>
    <m/>
    <m/>
    <m/>
    <m/>
    <m/>
    <m/>
  </r>
  <r>
    <n v="118"/>
    <x v="117"/>
    <x v="79"/>
    <s v="MH 10"/>
    <s v=" An toàn lao động"/>
    <n v="5"/>
    <m/>
    <m/>
    <m/>
    <m/>
    <m/>
    <m/>
    <m/>
    <m/>
    <s v="505-C"/>
    <s v="503-C"/>
    <m/>
    <m/>
    <m/>
    <m/>
    <m/>
    <m/>
    <s v="103-S"/>
    <s v="308-S"/>
    <m/>
    <m/>
    <m/>
  </r>
  <r>
    <n v="119"/>
    <x v="118"/>
    <x v="70"/>
    <s v="MĐ 11"/>
    <s v="Kỹ thuật điện tử"/>
    <n v="6"/>
    <m/>
    <s v="503-S"/>
    <s v="503-S"/>
    <m/>
    <m/>
    <m/>
    <m/>
    <m/>
    <s v="503-S"/>
    <s v="503-S"/>
    <m/>
    <m/>
    <m/>
    <m/>
    <m/>
    <m/>
    <s v="503-S"/>
    <m/>
    <m/>
    <m/>
    <m/>
  </r>
  <r>
    <n v="119"/>
    <x v="118"/>
    <x v="70"/>
    <s v="MĐ 11"/>
    <s v="Thi kết thúc môn"/>
    <n v="4"/>
    <m/>
    <m/>
    <m/>
    <m/>
    <m/>
    <m/>
    <m/>
    <m/>
    <m/>
    <m/>
    <m/>
    <m/>
    <m/>
    <m/>
    <m/>
    <m/>
    <m/>
    <m/>
    <s v="503-S"/>
    <m/>
    <m/>
  </r>
  <r>
    <n v="119"/>
    <x v="118"/>
    <x v="51"/>
    <s v="MĐ 11"/>
    <s v="Thi kết thúc môn"/>
    <n v="4"/>
    <m/>
    <m/>
    <m/>
    <m/>
    <m/>
    <m/>
    <m/>
    <m/>
    <m/>
    <m/>
    <m/>
    <m/>
    <m/>
    <m/>
    <m/>
    <m/>
    <m/>
    <m/>
    <s v="503-S"/>
    <m/>
    <m/>
  </r>
  <r>
    <n v="119"/>
    <x v="118"/>
    <x v="13"/>
    <s v="MH 02"/>
    <s v="Pháp luật"/>
    <n v="5"/>
    <m/>
    <m/>
    <m/>
    <m/>
    <s v="306-S"/>
    <m/>
    <m/>
    <s v="306-S"/>
    <m/>
    <m/>
    <m/>
    <s v="308-S"/>
    <m/>
    <m/>
    <m/>
    <s v="P.TV-T4-C"/>
    <m/>
    <m/>
    <m/>
    <m/>
    <m/>
  </r>
  <r>
    <n v="119"/>
    <x v="118"/>
    <x v="54"/>
    <s v="MĐ 15"/>
    <s v="Trang bị điện"/>
    <n v="6"/>
    <m/>
    <m/>
    <m/>
    <s v="304-S"/>
    <m/>
    <m/>
    <m/>
    <m/>
    <m/>
    <m/>
    <s v="304-S"/>
    <m/>
    <m/>
    <m/>
    <m/>
    <m/>
    <m/>
    <s v="304-S"/>
    <m/>
    <m/>
    <m/>
  </r>
  <r>
    <n v="120"/>
    <x v="119"/>
    <x v="50"/>
    <s v="MĐ 12"/>
    <s v="Máy điện"/>
    <n v="6"/>
    <m/>
    <m/>
    <s v="505-S"/>
    <m/>
    <s v="505-S"/>
    <m/>
    <m/>
    <m/>
    <m/>
    <s v="505-S"/>
    <m/>
    <s v="505-S"/>
    <m/>
    <m/>
    <m/>
    <m/>
    <m/>
    <m/>
    <m/>
    <m/>
    <m/>
  </r>
  <r>
    <n v="120"/>
    <x v="119"/>
    <x v="71"/>
    <s v="MĐ 12"/>
    <s v="Thi kết thúc môn"/>
    <n v="4"/>
    <m/>
    <m/>
    <m/>
    <m/>
    <m/>
    <m/>
    <m/>
    <m/>
    <m/>
    <m/>
    <m/>
    <m/>
    <m/>
    <m/>
    <m/>
    <s v="505-S"/>
    <m/>
    <m/>
    <m/>
    <m/>
    <m/>
  </r>
  <r>
    <n v="120"/>
    <x v="119"/>
    <x v="67"/>
    <s v="MĐ 12"/>
    <s v="Thi kết thúc môn"/>
    <n v="4"/>
    <m/>
    <m/>
    <m/>
    <m/>
    <m/>
    <m/>
    <m/>
    <m/>
    <m/>
    <m/>
    <m/>
    <m/>
    <m/>
    <m/>
    <m/>
    <s v="505-S"/>
    <m/>
    <m/>
    <m/>
    <m/>
    <m/>
  </r>
  <r>
    <n v="120"/>
    <x v="119"/>
    <x v="40"/>
    <s v="MH 01"/>
    <s v="Giáo dục chính trị"/>
    <n v="5"/>
    <m/>
    <m/>
    <m/>
    <s v="Hội trường B-S"/>
    <m/>
    <m/>
    <m/>
    <m/>
    <m/>
    <m/>
    <s v="305-S"/>
    <m/>
    <m/>
    <m/>
    <s v="306-S"/>
    <m/>
    <m/>
    <s v="306-S"/>
    <m/>
    <m/>
    <m/>
  </r>
  <r>
    <n v="120"/>
    <x v="119"/>
    <x v="41"/>
    <s v="MH 06 "/>
    <s v="Tiếng anh"/>
    <n v="5"/>
    <m/>
    <s v="307-C"/>
    <m/>
    <m/>
    <m/>
    <m/>
    <m/>
    <s v="408-C"/>
    <s v="507-C"/>
    <m/>
    <m/>
    <m/>
    <m/>
    <m/>
    <m/>
    <m/>
    <s v="104-S"/>
    <m/>
    <m/>
    <m/>
    <m/>
  </r>
  <r>
    <n v="121"/>
    <x v="120"/>
    <x v="12"/>
    <s v="MH 03"/>
    <s v="Giáo dục thể chất "/>
    <n v="4"/>
    <m/>
    <m/>
    <m/>
    <s v="TTVH-S"/>
    <m/>
    <m/>
    <m/>
    <m/>
    <m/>
    <m/>
    <m/>
    <m/>
    <m/>
    <m/>
    <m/>
    <m/>
    <m/>
    <m/>
    <m/>
    <m/>
    <m/>
  </r>
  <r>
    <n v="121"/>
    <x v="120"/>
    <x v="12"/>
    <s v="MH 03"/>
    <s v="Thi kết thúc môn"/>
    <n v="2"/>
    <m/>
    <m/>
    <m/>
    <m/>
    <m/>
    <m/>
    <m/>
    <m/>
    <m/>
    <m/>
    <m/>
    <m/>
    <m/>
    <m/>
    <m/>
    <m/>
    <s v="TTVH-C"/>
    <m/>
    <m/>
    <m/>
    <m/>
  </r>
  <r>
    <n v="121"/>
    <x v="120"/>
    <x v="29"/>
    <s v="MH 03"/>
    <s v="Thi kết thúc môn"/>
    <n v="2"/>
    <m/>
    <m/>
    <m/>
    <m/>
    <m/>
    <m/>
    <m/>
    <m/>
    <m/>
    <m/>
    <m/>
    <m/>
    <m/>
    <m/>
    <m/>
    <m/>
    <s v="TTVH-C"/>
    <m/>
    <m/>
    <m/>
    <m/>
  </r>
  <r>
    <n v="121"/>
    <x v="120"/>
    <x v="77"/>
    <s v="MĐ 11"/>
    <s v="Kỹ thuật điện tử"/>
    <n v="6"/>
    <s v="507-S"/>
    <s v="507-S"/>
    <s v="507-S"/>
    <m/>
    <m/>
    <m/>
    <m/>
    <m/>
    <s v="507-S"/>
    <s v="507-S"/>
    <m/>
    <m/>
    <m/>
    <m/>
    <s v="507-S"/>
    <s v="507-S"/>
    <m/>
    <m/>
    <s v="507-S"/>
    <m/>
    <m/>
  </r>
  <r>
    <n v="121"/>
    <x v="120"/>
    <x v="56"/>
    <s v="MH 06"/>
    <s v="Tiếng anh"/>
    <n v="5"/>
    <m/>
    <m/>
    <m/>
    <m/>
    <s v="101-S"/>
    <m/>
    <m/>
    <m/>
    <m/>
    <m/>
    <s v="108-S"/>
    <s v="108-S"/>
    <m/>
    <m/>
    <m/>
    <m/>
    <m/>
    <s v="108-S"/>
    <m/>
    <m/>
    <m/>
  </r>
  <r>
    <n v="122"/>
    <x v="121"/>
    <x v="12"/>
    <s v="MH 03"/>
    <s v="Giáo dục thể chất "/>
    <n v="4"/>
    <s v="TTVH-C"/>
    <m/>
    <m/>
    <m/>
    <m/>
    <m/>
    <m/>
    <m/>
    <m/>
    <s v="TTVH-S"/>
    <m/>
    <s v="TTVH-S"/>
    <m/>
    <m/>
    <m/>
    <m/>
    <m/>
    <m/>
    <m/>
    <m/>
    <m/>
  </r>
  <r>
    <n v="122"/>
    <x v="121"/>
    <x v="12"/>
    <s v="MH 03"/>
    <s v="Thi kết thúc môn"/>
    <n v="2"/>
    <m/>
    <m/>
    <m/>
    <m/>
    <m/>
    <m/>
    <m/>
    <m/>
    <m/>
    <m/>
    <m/>
    <m/>
    <m/>
    <m/>
    <m/>
    <s v="TTVH-S"/>
    <m/>
    <m/>
    <m/>
    <m/>
    <m/>
  </r>
  <r>
    <n v="122"/>
    <x v="121"/>
    <x v="29"/>
    <s v="MH 03"/>
    <s v="Thi kết thúc môn"/>
    <n v="2"/>
    <m/>
    <m/>
    <m/>
    <m/>
    <m/>
    <m/>
    <m/>
    <m/>
    <m/>
    <m/>
    <m/>
    <m/>
    <m/>
    <m/>
    <m/>
    <s v="TTVH-S"/>
    <m/>
    <m/>
    <m/>
    <m/>
    <m/>
  </r>
  <r>
    <n v="122"/>
    <x v="121"/>
    <x v="89"/>
    <s v="MĐ 12"/>
    <s v=" Máy điện"/>
    <n v="6"/>
    <m/>
    <m/>
    <s v="408-S"/>
    <s v="407-S"/>
    <m/>
    <m/>
    <m/>
    <s v="408-S"/>
    <m/>
    <m/>
    <m/>
    <m/>
    <m/>
    <m/>
    <s v="408-S"/>
    <m/>
    <m/>
    <m/>
    <m/>
    <m/>
    <m/>
  </r>
  <r>
    <n v="122"/>
    <x v="121"/>
    <x v="79"/>
    <s v="MH 10"/>
    <s v=" An toàn lao động"/>
    <n v="5"/>
    <m/>
    <s v="408-S"/>
    <m/>
    <m/>
    <s v="305-S"/>
    <m/>
    <m/>
    <m/>
    <m/>
    <m/>
    <m/>
    <m/>
    <m/>
    <m/>
    <m/>
    <m/>
    <m/>
    <m/>
    <m/>
    <m/>
    <m/>
  </r>
  <r>
    <n v="122"/>
    <x v="121"/>
    <x v="79"/>
    <s v="MH 10"/>
    <s v="Thi kết thúc môn"/>
    <n v="2"/>
    <m/>
    <m/>
    <m/>
    <m/>
    <m/>
    <m/>
    <m/>
    <m/>
    <m/>
    <m/>
    <s v="408-C"/>
    <m/>
    <m/>
    <m/>
    <m/>
    <m/>
    <m/>
    <m/>
    <m/>
    <m/>
    <m/>
  </r>
  <r>
    <n v="122"/>
    <x v="121"/>
    <x v="70"/>
    <s v="MH 10"/>
    <s v="Thi kết thúc môn"/>
    <n v="2"/>
    <m/>
    <m/>
    <m/>
    <m/>
    <m/>
    <m/>
    <m/>
    <m/>
    <m/>
    <m/>
    <s v="408-C"/>
    <m/>
    <m/>
    <m/>
    <m/>
    <m/>
    <m/>
    <m/>
    <m/>
    <m/>
    <m/>
  </r>
  <r>
    <n v="122"/>
    <x v="121"/>
    <x v="30"/>
    <s v="MĐ 13"/>
    <s v="Sử dụng dụng cụ cầm tay"/>
    <m/>
    <m/>
    <m/>
    <m/>
    <m/>
    <m/>
    <m/>
    <m/>
    <m/>
    <m/>
    <m/>
    <m/>
    <m/>
    <m/>
    <m/>
    <m/>
    <m/>
    <m/>
    <s v="X/ĐC (ODA) - S"/>
    <s v="X/ĐC (ODA) - S"/>
    <m/>
    <m/>
  </r>
  <r>
    <n v="123"/>
    <x v="122"/>
    <x v="29"/>
    <s v="MH 03"/>
    <s v="Giáo dục thể chất"/>
    <n v="4"/>
    <s v="TTVH-S"/>
    <s v="TTVH-S"/>
    <m/>
    <m/>
    <m/>
    <m/>
    <m/>
    <s v="TTVH-S"/>
    <s v="TTVH-S"/>
    <m/>
    <m/>
    <m/>
    <m/>
    <m/>
    <s v="TTVH-C"/>
    <s v="TTVH-C"/>
    <m/>
    <m/>
    <m/>
    <m/>
    <m/>
  </r>
  <r>
    <n v="123"/>
    <x v="122"/>
    <x v="68"/>
    <s v="MĐ 12"/>
    <s v="Máy điện"/>
    <n v="6"/>
    <m/>
    <m/>
    <s v="408-C"/>
    <s v="405-S"/>
    <m/>
    <m/>
    <m/>
    <m/>
    <m/>
    <m/>
    <m/>
    <m/>
    <m/>
    <m/>
    <m/>
    <m/>
    <m/>
    <m/>
    <m/>
    <m/>
    <m/>
  </r>
  <r>
    <n v="123"/>
    <x v="122"/>
    <x v="68"/>
    <s v="MĐ 12"/>
    <s v="Thi kết thúc môn"/>
    <n v="4"/>
    <m/>
    <m/>
    <m/>
    <m/>
    <m/>
    <m/>
    <m/>
    <m/>
    <m/>
    <s v="505-C"/>
    <m/>
    <m/>
    <m/>
    <m/>
    <m/>
    <m/>
    <m/>
    <m/>
    <m/>
    <m/>
    <m/>
  </r>
  <r>
    <n v="123"/>
    <x v="122"/>
    <x v="59"/>
    <s v="MĐ 12"/>
    <s v="Thi kết thúc môn"/>
    <n v="4"/>
    <m/>
    <m/>
    <m/>
    <m/>
    <m/>
    <m/>
    <m/>
    <m/>
    <m/>
    <s v="505-C"/>
    <m/>
    <m/>
    <m/>
    <m/>
    <m/>
    <m/>
    <m/>
    <m/>
    <m/>
    <m/>
    <m/>
  </r>
  <r>
    <n v="123"/>
    <x v="122"/>
    <x v="78"/>
    <s v="MĐ 14"/>
    <s v=" Điện tử công suất"/>
    <n v="6"/>
    <m/>
    <m/>
    <m/>
    <m/>
    <m/>
    <m/>
    <m/>
    <m/>
    <m/>
    <m/>
    <m/>
    <m/>
    <m/>
    <m/>
    <m/>
    <m/>
    <s v="408-S"/>
    <m/>
    <m/>
    <m/>
    <m/>
  </r>
  <r>
    <n v="123"/>
    <x v="122"/>
    <x v="63"/>
    <s v="MĐ 11"/>
    <s v="Kỹ thuật điện tử"/>
    <n v="6"/>
    <m/>
    <m/>
    <m/>
    <m/>
    <s v="502-S"/>
    <m/>
    <m/>
    <m/>
    <m/>
    <m/>
    <s v="502-S"/>
    <s v="502-S"/>
    <m/>
    <m/>
    <m/>
    <m/>
    <m/>
    <s v="502-S"/>
    <s v="502-S"/>
    <m/>
    <m/>
  </r>
  <r>
    <n v="124"/>
    <x v="123"/>
    <x v="77"/>
    <s v="MĐ 11"/>
    <s v="Kỹ thuật điện tử"/>
    <n v="6"/>
    <m/>
    <m/>
    <m/>
    <s v="507-S"/>
    <s v="507-S"/>
    <m/>
    <m/>
    <m/>
    <m/>
    <m/>
    <m/>
    <m/>
    <m/>
    <m/>
    <m/>
    <m/>
    <m/>
    <m/>
    <m/>
    <m/>
    <m/>
  </r>
  <r>
    <n v="124"/>
    <x v="123"/>
    <x v="77"/>
    <s v="MĐ 11"/>
    <s v="Thi kết thúc môn"/>
    <n v="4"/>
    <m/>
    <m/>
    <m/>
    <m/>
    <m/>
    <m/>
    <m/>
    <s v="507-C"/>
    <m/>
    <m/>
    <m/>
    <m/>
    <m/>
    <m/>
    <m/>
    <m/>
    <m/>
    <m/>
    <m/>
    <m/>
    <m/>
  </r>
  <r>
    <n v="124"/>
    <x v="123"/>
    <x v="70"/>
    <s v="MĐ 11"/>
    <s v="Thi kết thúc môn"/>
    <n v="4"/>
    <m/>
    <m/>
    <m/>
    <m/>
    <m/>
    <m/>
    <m/>
    <s v="507-C"/>
    <m/>
    <m/>
    <m/>
    <m/>
    <m/>
    <m/>
    <m/>
    <m/>
    <m/>
    <m/>
    <m/>
    <m/>
    <m/>
  </r>
  <r>
    <n v="124"/>
    <x v="123"/>
    <x v="78"/>
    <s v="MĐ 14"/>
    <s v=" Điện tử công suất"/>
    <n v="6"/>
    <s v="401-S"/>
    <s v="401-S"/>
    <m/>
    <m/>
    <m/>
    <m/>
    <m/>
    <m/>
    <s v="401-S"/>
    <m/>
    <m/>
    <m/>
    <m/>
    <m/>
    <m/>
    <m/>
    <m/>
    <s v="408-S"/>
    <m/>
    <m/>
    <m/>
  </r>
  <r>
    <n v="124"/>
    <x v="123"/>
    <x v="43"/>
    <s v="MH 05"/>
    <s v="Tin học"/>
    <n v="5"/>
    <m/>
    <m/>
    <s v="205-C"/>
    <m/>
    <m/>
    <m/>
    <m/>
    <m/>
    <m/>
    <m/>
    <m/>
    <m/>
    <m/>
    <m/>
    <m/>
    <m/>
    <m/>
    <m/>
    <m/>
    <m/>
    <m/>
  </r>
  <r>
    <n v="124"/>
    <x v="123"/>
    <x v="68"/>
    <s v="MĐ 15"/>
    <s v="Trang bị điện"/>
    <n v="6"/>
    <m/>
    <m/>
    <m/>
    <m/>
    <m/>
    <m/>
    <m/>
    <m/>
    <m/>
    <m/>
    <s v="401-C"/>
    <m/>
    <m/>
    <m/>
    <s v="401-C"/>
    <s v="401-C"/>
    <m/>
    <m/>
    <m/>
    <m/>
    <m/>
  </r>
  <r>
    <n v="124"/>
    <x v="123"/>
    <x v="0"/>
    <m/>
    <s v="Học tiếng Trung Quốc"/>
    <m/>
    <m/>
    <m/>
    <m/>
    <m/>
    <m/>
    <m/>
    <m/>
    <m/>
    <m/>
    <s v="Hội trường B-S"/>
    <m/>
    <s v="Hội trường B-S"/>
    <m/>
    <m/>
    <m/>
    <m/>
    <s v="Hội trường B-S"/>
    <m/>
    <s v="Hội trường B-S"/>
    <m/>
    <m/>
  </r>
  <r>
    <n v="125"/>
    <x v="124"/>
    <x v="52"/>
    <s v="MĐ 14"/>
    <s v="Điện tử công suất"/>
    <n v="6"/>
    <s v="406-S"/>
    <m/>
    <m/>
    <m/>
    <m/>
    <m/>
    <m/>
    <s v="406-S"/>
    <m/>
    <m/>
    <m/>
    <m/>
    <m/>
    <m/>
    <s v="401-S"/>
    <s v="406-S"/>
    <m/>
    <m/>
    <m/>
    <m/>
    <m/>
  </r>
  <r>
    <n v="125"/>
    <x v="124"/>
    <x v="60"/>
    <s v="MH 06"/>
    <s v="Tiếng anh"/>
    <n v="5"/>
    <m/>
    <s v="507-C"/>
    <s v="507-C"/>
    <s v="507-C"/>
    <m/>
    <m/>
    <m/>
    <m/>
    <m/>
    <m/>
    <s v="507-C"/>
    <m/>
    <m/>
    <m/>
    <m/>
    <m/>
    <m/>
    <s v="505-S"/>
    <m/>
    <m/>
    <m/>
  </r>
  <r>
    <n v="125"/>
    <x v="124"/>
    <x v="0"/>
    <m/>
    <s v="Học tiếng Trung Quốc"/>
    <m/>
    <m/>
    <m/>
    <m/>
    <m/>
    <m/>
    <m/>
    <m/>
    <m/>
    <m/>
    <s v="Hội trường B-S"/>
    <m/>
    <s v="Hội trường B-S"/>
    <m/>
    <m/>
    <m/>
    <m/>
    <s v="Hội trường B-S"/>
    <m/>
    <s v="Hội trường B-S"/>
    <m/>
    <m/>
  </r>
  <r>
    <n v="126"/>
    <x v="125"/>
    <x v="21"/>
    <s v="MH 02"/>
    <s v="Thi kết thúc môn"/>
    <n v="2"/>
    <m/>
    <m/>
    <s v="105-C"/>
    <m/>
    <m/>
    <m/>
    <m/>
    <m/>
    <m/>
    <m/>
    <m/>
    <m/>
    <m/>
    <m/>
    <m/>
    <m/>
    <m/>
    <m/>
    <m/>
    <m/>
    <m/>
  </r>
  <r>
    <n v="126"/>
    <x v="125"/>
    <x v="13"/>
    <s v="MH 02"/>
    <s v="Thi kết thúc môn"/>
    <n v="2"/>
    <m/>
    <m/>
    <s v="105-C"/>
    <m/>
    <m/>
    <m/>
    <m/>
    <m/>
    <m/>
    <m/>
    <m/>
    <m/>
    <m/>
    <m/>
    <m/>
    <m/>
    <m/>
    <m/>
    <m/>
    <m/>
    <m/>
  </r>
  <r>
    <n v="126"/>
    <x v="125"/>
    <x v="61"/>
    <s v="MĐ 11"/>
    <s v="Kỹ thuật điện tử"/>
    <n v="6"/>
    <s v="504-C"/>
    <s v="504-C"/>
    <m/>
    <m/>
    <m/>
    <m/>
    <m/>
    <m/>
    <s v="504-C"/>
    <m/>
    <m/>
    <m/>
    <m/>
    <m/>
    <m/>
    <m/>
    <m/>
    <m/>
    <m/>
    <m/>
    <m/>
  </r>
  <r>
    <n v="126"/>
    <x v="125"/>
    <x v="69"/>
    <s v="MĐ 11"/>
    <s v="Thi kết thúc môn"/>
    <n v="4"/>
    <m/>
    <m/>
    <m/>
    <m/>
    <m/>
    <m/>
    <m/>
    <m/>
    <m/>
    <m/>
    <m/>
    <m/>
    <m/>
    <m/>
    <m/>
    <m/>
    <m/>
    <s v="503-S"/>
    <m/>
    <m/>
    <m/>
  </r>
  <r>
    <n v="126"/>
    <x v="125"/>
    <x v="76"/>
    <s v="MĐ 11"/>
    <s v="Thi kết thúc môn"/>
    <n v="4"/>
    <m/>
    <m/>
    <m/>
    <m/>
    <m/>
    <m/>
    <m/>
    <m/>
    <m/>
    <m/>
    <m/>
    <m/>
    <m/>
    <m/>
    <m/>
    <m/>
    <m/>
    <s v="503-S"/>
    <m/>
    <m/>
    <m/>
  </r>
  <r>
    <n v="126"/>
    <x v="125"/>
    <x v="30"/>
    <s v="MĐ 13"/>
    <s v="Sử dụng dụng cụ cầm tay"/>
    <n v="6"/>
    <m/>
    <m/>
    <m/>
    <s v="X/ĐC (ODA) - C"/>
    <s v="X/ĐC (ODA) - C"/>
    <m/>
    <m/>
    <m/>
    <m/>
    <m/>
    <m/>
    <m/>
    <m/>
    <m/>
    <m/>
    <m/>
    <m/>
    <m/>
    <m/>
    <m/>
    <m/>
  </r>
  <r>
    <n v="126"/>
    <x v="125"/>
    <x v="30"/>
    <s v="MĐ 13"/>
    <s v="Thi kết thúc môn"/>
    <n v="4"/>
    <m/>
    <m/>
    <m/>
    <m/>
    <m/>
    <m/>
    <m/>
    <s v="X/ĐC (ODA) - C"/>
    <m/>
    <m/>
    <m/>
    <m/>
    <m/>
    <m/>
    <m/>
    <m/>
    <m/>
    <m/>
    <m/>
    <m/>
    <m/>
  </r>
  <r>
    <n v="126"/>
    <x v="125"/>
    <x v="78"/>
    <s v="MĐ 14"/>
    <s v="Điện tử công suất"/>
    <n v="6"/>
    <m/>
    <m/>
    <m/>
    <m/>
    <m/>
    <m/>
    <m/>
    <m/>
    <m/>
    <m/>
    <s v="406-S"/>
    <m/>
    <m/>
    <m/>
    <m/>
    <s v="408-S"/>
    <m/>
    <m/>
    <m/>
    <m/>
    <m/>
  </r>
  <r>
    <n v="126"/>
    <x v="125"/>
    <x v="0"/>
    <m/>
    <s v="Học tiếng Trung Quốc"/>
    <m/>
    <m/>
    <m/>
    <m/>
    <m/>
    <m/>
    <m/>
    <m/>
    <m/>
    <m/>
    <s v="Hội trường B-S"/>
    <m/>
    <s v="Hội trường B-S"/>
    <m/>
    <m/>
    <m/>
    <m/>
    <s v="Hội trường B-S"/>
    <m/>
    <s v="Hội trường B-S"/>
    <m/>
    <m/>
  </r>
  <r>
    <n v="127"/>
    <x v="126"/>
    <x v="31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  <s v="ĐATN"/>
    <s v="ĐATN"/>
    <s v="ĐATN"/>
    <s v="ĐATN"/>
    <s v="ĐATN"/>
    <m/>
    <m/>
  </r>
  <r>
    <n v="128"/>
    <x v="127"/>
    <x v="75"/>
    <s v="MH 06"/>
    <s v="Tiếng anh"/>
    <n v="5"/>
    <m/>
    <s v="302-S"/>
    <m/>
    <m/>
    <m/>
    <m/>
    <m/>
    <s v="206-S"/>
    <s v="302-S"/>
    <m/>
    <m/>
    <m/>
    <m/>
    <m/>
    <s v="305-S"/>
    <s v="P.TV-T4-S"/>
    <m/>
    <m/>
    <m/>
    <m/>
    <m/>
  </r>
  <r>
    <n v="128"/>
    <x v="127"/>
    <x v="85"/>
    <s v="MH 19"/>
    <s v="Marketing điện tử"/>
    <n v="5"/>
    <m/>
    <m/>
    <m/>
    <m/>
    <s v="108-C"/>
    <m/>
    <m/>
    <m/>
    <m/>
    <m/>
    <s v="308-C"/>
    <m/>
    <m/>
    <m/>
    <m/>
    <m/>
    <m/>
    <m/>
    <m/>
    <m/>
    <m/>
  </r>
  <r>
    <n v="128"/>
    <x v="127"/>
    <x v="90"/>
    <s v="MĐ 21"/>
    <s v="Nghiệp vụ hải quan"/>
    <n v="8"/>
    <m/>
    <m/>
    <s v="105-S"/>
    <s v="306-S"/>
    <m/>
    <m/>
    <m/>
    <m/>
    <m/>
    <s v="208-C"/>
    <m/>
    <s v="306-C"/>
    <m/>
    <m/>
    <m/>
    <m/>
    <m/>
    <s v="306-C"/>
    <s v="306-C"/>
    <m/>
    <m/>
  </r>
  <r>
    <n v="129"/>
    <x v="128"/>
    <x v="90"/>
    <s v="MH 08"/>
    <s v="Thi kết thúc môn"/>
    <n v="2"/>
    <m/>
    <m/>
    <m/>
    <s v="307-C"/>
    <m/>
    <m/>
    <m/>
    <m/>
    <m/>
    <m/>
    <m/>
    <m/>
    <m/>
    <m/>
    <m/>
    <m/>
    <m/>
    <m/>
    <m/>
    <m/>
    <m/>
  </r>
  <r>
    <n v="129"/>
    <x v="128"/>
    <x v="42"/>
    <s v="MH 08"/>
    <s v="Thi kết thúc môn"/>
    <n v="2"/>
    <m/>
    <m/>
    <m/>
    <s v="307-C"/>
    <m/>
    <m/>
    <m/>
    <m/>
    <m/>
    <m/>
    <m/>
    <m/>
    <m/>
    <m/>
    <m/>
    <m/>
    <m/>
    <m/>
    <m/>
    <m/>
    <m/>
  </r>
  <r>
    <n v="129"/>
    <x v="128"/>
    <x v="35"/>
    <s v="MĐ 13"/>
    <s v="Thiết kế đồ họa"/>
    <n v="6"/>
    <s v="203-C"/>
    <m/>
    <s v="203-S"/>
    <m/>
    <s v="203-C"/>
    <m/>
    <m/>
    <m/>
    <s v="203-C"/>
    <s v="204-S"/>
    <m/>
    <m/>
    <m/>
    <m/>
    <s v="203-C"/>
    <s v="203-C"/>
    <s v="203-C"/>
    <m/>
    <m/>
    <m/>
    <m/>
  </r>
  <r>
    <n v="129"/>
    <x v="128"/>
    <x v="38"/>
    <s v="MĐ 07"/>
    <s v="Bảo vệ môi trường, SD HQNL&amp; TN"/>
    <n v="6"/>
    <m/>
    <m/>
    <m/>
    <m/>
    <m/>
    <m/>
    <m/>
    <m/>
    <m/>
    <m/>
    <s v="108-C"/>
    <s v="108-C"/>
    <m/>
    <m/>
    <m/>
    <m/>
    <m/>
    <s v="305-C"/>
    <s v="307-C"/>
    <m/>
    <m/>
  </r>
  <r>
    <n v="130"/>
    <x v="129"/>
    <x v="29"/>
    <s v="MH 03"/>
    <s v="Giáo dục thể chất"/>
    <n v="4"/>
    <m/>
    <m/>
    <s v="TTVH-S"/>
    <m/>
    <m/>
    <m/>
    <m/>
    <m/>
    <m/>
    <m/>
    <s v="TTVH-C"/>
    <m/>
    <m/>
    <m/>
    <m/>
    <m/>
    <m/>
    <s v="TTVH-C"/>
    <m/>
    <m/>
    <m/>
  </r>
  <r>
    <n v="130"/>
    <x v="129"/>
    <x v="60"/>
    <s v="MH 06"/>
    <s v="Tiếng anh"/>
    <n v="5"/>
    <m/>
    <m/>
    <m/>
    <m/>
    <m/>
    <m/>
    <m/>
    <m/>
    <m/>
    <s v="307-C"/>
    <m/>
    <s v="307-C"/>
    <m/>
    <m/>
    <m/>
    <s v="307-C"/>
    <s v="307-C"/>
    <m/>
    <m/>
    <m/>
    <m/>
  </r>
  <r>
    <n v="130"/>
    <x v="129"/>
    <x v="32"/>
    <s v="MĐ 13"/>
    <s v="Thiết kế đồ họa"/>
    <n v="6"/>
    <s v="204-C"/>
    <m/>
    <m/>
    <m/>
    <m/>
    <m/>
    <m/>
    <s v="204-C"/>
    <s v="204-C"/>
    <m/>
    <m/>
    <m/>
    <m/>
    <m/>
    <s v="204-C"/>
    <m/>
    <m/>
    <m/>
    <s v="204-C"/>
    <m/>
    <m/>
  </r>
  <r>
    <n v="131"/>
    <x v="130"/>
    <x v="41"/>
    <s v="MH 06"/>
    <s v="Tiếng anh"/>
    <n v="5"/>
    <m/>
    <m/>
    <m/>
    <m/>
    <m/>
    <m/>
    <m/>
    <m/>
    <m/>
    <m/>
    <m/>
    <m/>
    <m/>
    <m/>
    <m/>
    <m/>
    <m/>
    <m/>
    <m/>
    <m/>
    <m/>
  </r>
  <r>
    <n v="131"/>
    <x v="130"/>
    <x v="90"/>
    <s v="MH 08"/>
    <s v="Pháp luật thương mại điện tử"/>
    <n v="5"/>
    <s v="306-C"/>
    <m/>
    <m/>
    <m/>
    <m/>
    <m/>
    <m/>
    <m/>
    <m/>
    <m/>
    <m/>
    <m/>
    <m/>
    <m/>
    <m/>
    <m/>
    <m/>
    <m/>
    <m/>
    <m/>
    <m/>
  </r>
  <r>
    <n v="131"/>
    <x v="130"/>
    <x v="90"/>
    <s v="MH 08"/>
    <s v="Thi kết thúc môn"/>
    <n v="2"/>
    <m/>
    <m/>
    <m/>
    <m/>
    <m/>
    <m/>
    <m/>
    <m/>
    <m/>
    <m/>
    <s v="P.TV-T4-C"/>
    <m/>
    <m/>
    <m/>
    <m/>
    <m/>
    <m/>
    <m/>
    <m/>
    <m/>
    <m/>
  </r>
  <r>
    <n v="131"/>
    <x v="130"/>
    <x v="42"/>
    <s v="MH 08"/>
    <s v="Thi kết thúc môn"/>
    <n v="2"/>
    <m/>
    <m/>
    <m/>
    <m/>
    <m/>
    <m/>
    <m/>
    <m/>
    <m/>
    <m/>
    <s v="P.TV-T4-C"/>
    <m/>
    <m/>
    <m/>
    <m/>
    <m/>
    <m/>
    <m/>
    <m/>
    <m/>
    <m/>
  </r>
  <r>
    <n v="131"/>
    <x v="130"/>
    <x v="85"/>
    <s v="MH 14"/>
    <s v="Phân tích dữ liệu kinh doanh"/>
    <n v="5"/>
    <m/>
    <m/>
    <s v="207-C"/>
    <m/>
    <m/>
    <m/>
    <m/>
    <m/>
    <m/>
    <m/>
    <m/>
    <s v="308-C"/>
    <m/>
    <m/>
    <m/>
    <s v="302-C"/>
    <m/>
    <m/>
    <m/>
    <m/>
    <m/>
  </r>
  <r>
    <n v="131"/>
    <x v="130"/>
    <x v="84"/>
    <s v="MH 16"/>
    <s v="Tài chính doanh nghiệp"/>
    <n v="5"/>
    <m/>
    <s v="P.TV-T4-C"/>
    <m/>
    <m/>
    <m/>
    <m/>
    <m/>
    <m/>
    <s v="101-C"/>
    <s v="101-C"/>
    <m/>
    <m/>
    <m/>
    <m/>
    <m/>
    <m/>
    <m/>
    <s v="302-S"/>
    <s v="302-S"/>
    <m/>
    <m/>
  </r>
  <r>
    <n v="131"/>
    <x v="130"/>
    <x v="53"/>
    <s v="MH 03 "/>
    <s v="Thi kết thúc môn"/>
    <s v="2_x000a_Từ 15h"/>
    <m/>
    <m/>
    <m/>
    <s v="TTVH-C"/>
    <m/>
    <m/>
    <m/>
    <m/>
    <m/>
    <m/>
    <m/>
    <m/>
    <m/>
    <m/>
    <m/>
    <m/>
    <m/>
    <m/>
    <m/>
    <m/>
    <m/>
  </r>
  <r>
    <n v="131"/>
    <x v="130"/>
    <x v="29"/>
    <s v="MH 03 "/>
    <s v="Thi kết thúc môn"/>
    <s v="2_x000a_Từ 15h"/>
    <m/>
    <m/>
    <m/>
    <s v="TTVH-C"/>
    <m/>
    <m/>
    <m/>
    <m/>
    <m/>
    <m/>
    <m/>
    <m/>
    <m/>
    <m/>
    <m/>
    <m/>
    <m/>
    <m/>
    <m/>
    <m/>
    <m/>
  </r>
  <r>
    <n v="131"/>
    <x v="130"/>
    <x v="90"/>
    <s v="MH 17"/>
    <s v="Ứng dụng TATM"/>
    <n v="5"/>
    <m/>
    <m/>
    <m/>
    <m/>
    <s v="306-C"/>
    <m/>
    <m/>
    <s v="308-S"/>
    <m/>
    <m/>
    <m/>
    <m/>
    <m/>
    <m/>
    <s v="308-C"/>
    <m/>
    <s v="207-C"/>
    <m/>
    <m/>
    <m/>
    <m/>
  </r>
  <r>
    <m/>
    <x v="0"/>
    <x v="0"/>
    <m/>
    <m/>
    <m/>
    <m/>
    <m/>
    <m/>
    <m/>
    <m/>
    <m/>
    <m/>
    <m/>
    <m/>
    <m/>
    <m/>
    <m/>
    <m/>
    <m/>
    <m/>
    <m/>
    <m/>
    <m/>
    <m/>
    <m/>
    <m/>
  </r>
  <r>
    <s v="Ghi chú: "/>
    <x v="0"/>
    <x v="0"/>
    <m/>
    <m/>
    <m/>
    <m/>
    <m/>
    <m/>
    <m/>
    <m/>
    <m/>
    <m/>
    <m/>
    <m/>
    <m/>
    <m/>
    <m/>
    <m/>
    <m/>
    <m/>
    <m/>
    <m/>
    <m/>
    <m/>
    <m/>
    <m/>
  </r>
  <r>
    <m/>
    <x v="131"/>
    <x v="0"/>
    <m/>
    <m/>
    <m/>
    <m/>
    <m/>
    <m/>
    <m/>
    <m/>
    <m/>
    <m/>
    <m/>
    <m/>
    <m/>
    <m/>
    <m/>
    <m/>
    <m/>
    <s v="Bắc Ninh, ngày 30 tháng 12 năm 2025"/>
    <m/>
    <m/>
    <m/>
    <m/>
    <m/>
    <m/>
  </r>
  <r>
    <m/>
    <x v="132"/>
    <x v="0"/>
    <m/>
    <m/>
    <m/>
    <m/>
    <m/>
    <m/>
    <m/>
    <m/>
    <m/>
    <m/>
    <m/>
    <m/>
    <m/>
    <m/>
    <m/>
    <m/>
    <m/>
    <m/>
    <m/>
    <m/>
    <m/>
    <m/>
    <m/>
    <m/>
  </r>
  <r>
    <m/>
    <x v="133"/>
    <x v="0"/>
    <m/>
    <m/>
    <m/>
    <m/>
    <m/>
    <m/>
    <m/>
    <m/>
    <m/>
    <m/>
    <m/>
    <m/>
    <m/>
    <m/>
    <m/>
    <m/>
    <m/>
    <m/>
    <s v="KT. HIỆU TRƯỞNG"/>
    <m/>
    <m/>
    <m/>
    <m/>
    <m/>
  </r>
  <r>
    <s v="Nơi nhận:"/>
    <x v="0"/>
    <x v="0"/>
    <s v="Ca chiều (S): Từ 12h30'"/>
    <m/>
    <m/>
    <m/>
    <m/>
    <m/>
    <m/>
    <m/>
    <m/>
    <m/>
    <m/>
    <m/>
    <m/>
    <m/>
    <m/>
    <m/>
    <m/>
    <m/>
    <s v="PHÓ HIỆU TRƯỞNG"/>
    <m/>
    <m/>
    <m/>
    <m/>
    <m/>
  </r>
  <r>
    <m/>
    <x v="134"/>
    <x v="0"/>
    <m/>
    <m/>
    <m/>
    <m/>
    <m/>
    <m/>
    <m/>
    <m/>
    <m/>
    <m/>
    <m/>
    <m/>
    <m/>
    <m/>
    <m/>
    <m/>
    <m/>
    <m/>
    <m/>
    <m/>
    <m/>
    <m/>
    <m/>
    <m/>
  </r>
  <r>
    <m/>
    <x v="135"/>
    <x v="0"/>
    <m/>
    <m/>
    <m/>
    <m/>
    <m/>
    <m/>
    <m/>
    <m/>
    <m/>
    <m/>
    <m/>
    <m/>
    <m/>
    <m/>
    <m/>
    <m/>
    <m/>
    <m/>
    <m/>
    <m/>
    <m/>
    <m/>
    <m/>
    <m/>
  </r>
  <r>
    <m/>
    <x v="136"/>
    <x v="0"/>
    <m/>
    <m/>
    <m/>
    <m/>
    <m/>
    <m/>
    <m/>
    <m/>
    <m/>
    <m/>
    <m/>
    <m/>
    <m/>
    <m/>
    <m/>
    <m/>
    <m/>
    <m/>
    <m/>
    <m/>
    <m/>
    <m/>
    <m/>
    <m/>
  </r>
  <r>
    <m/>
    <x v="137"/>
    <x v="0"/>
    <m/>
    <m/>
    <m/>
    <m/>
    <m/>
    <m/>
    <m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  <m/>
    <m/>
    <m/>
    <m/>
    <s v=" "/>
    <m/>
    <m/>
  </r>
  <r>
    <m/>
    <x v="0"/>
    <x v="0"/>
    <m/>
    <m/>
    <m/>
    <m/>
    <m/>
    <m/>
    <m/>
    <m/>
    <m/>
    <m/>
    <m/>
    <m/>
    <m/>
    <m/>
    <m/>
    <m/>
    <m/>
    <m/>
    <s v="Trần Văn Thực"/>
    <m/>
    <m/>
    <m/>
    <m/>
    <m/>
  </r>
  <r>
    <m/>
    <x v="0"/>
    <x v="0"/>
    <m/>
    <m/>
    <m/>
    <m/>
    <m/>
    <m/>
    <m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P95" firstHeaderRow="0" firstDataRow="1" firstDataCol="1"/>
  <pivotFields count="27">
    <pivotField showAll="0"/>
    <pivotField showAll="0">
      <items count="407">
        <item m="1" x="198"/>
        <item m="1" x="387"/>
        <item m="1" x="211"/>
        <item m="1" x="212"/>
        <item m="1" x="230"/>
        <item m="1" x="231"/>
        <item m="1" x="232"/>
        <item m="1" x="353"/>
        <item m="1" x="189"/>
        <item m="1" x="367"/>
        <item m="1" x="374"/>
        <item m="1" x="168"/>
        <item m="1" x="319"/>
        <item m="1" x="339"/>
        <item m="1" x="321"/>
        <item m="1" x="342"/>
        <item m="1" x="322"/>
        <item m="1" x="343"/>
        <item m="1" x="323"/>
        <item m="1" x="345"/>
        <item m="1" x="369"/>
        <item m="1" x="361"/>
        <item m="1" x="364"/>
        <item m="1" x="401"/>
        <item m="1" x="404"/>
        <item m="1" x="261"/>
        <item m="1" x="277"/>
        <item m="1" x="314"/>
        <item m="1" x="254"/>
        <item m="1" x="274"/>
        <item m="1" x="306"/>
        <item m="1" x="358"/>
        <item m="1" x="336"/>
        <item m="1" x="347"/>
        <item m="1" x="302"/>
        <item m="1" x="303"/>
        <item m="1" x="271"/>
        <item m="1" x="272"/>
        <item m="1" x="329"/>
        <item m="1" x="180"/>
        <item m="1" x="192"/>
        <item m="1" x="207"/>
        <item m="1" x="215"/>
        <item m="1" x="287"/>
        <item m="1" x="194"/>
        <item m="1" x="208"/>
        <item m="1" x="218"/>
        <item m="1" x="224"/>
        <item m="1" x="371"/>
        <item m="1" x="242"/>
        <item m="1" x="237"/>
        <item m="1" x="370"/>
        <item m="1" x="235"/>
        <item m="1" x="236"/>
        <item m="1" x="201"/>
        <item m="1" x="305"/>
        <item m="1" x="300"/>
        <item m="1" x="197"/>
        <item m="1" x="362"/>
        <item m="1" x="388"/>
        <item m="1" x="390"/>
        <item m="1" x="391"/>
        <item m="1" x="346"/>
        <item m="1" x="350"/>
        <item m="1" x="340"/>
        <item m="1" x="344"/>
        <item m="1" x="365"/>
        <item m="1" x="368"/>
        <item m="1" x="373"/>
        <item m="1" x="173"/>
        <item m="1" x="223"/>
        <item m="1" x="247"/>
        <item x="0"/>
        <item m="1" x="291"/>
        <item m="1" x="377"/>
        <item m="1" x="376"/>
        <item m="1" x="276"/>
        <item m="1" x="193"/>
        <item m="1" x="249"/>
        <item m="1" x="263"/>
        <item m="1" x="264"/>
        <item m="1" x="159"/>
        <item m="1" x="152"/>
        <item m="1" x="155"/>
        <item m="1" x="196"/>
        <item m="1" x="203"/>
        <item m="1" x="355"/>
        <item m="1" x="356"/>
        <item m="1" x="288"/>
        <item m="1" x="289"/>
        <item m="1" x="286"/>
        <item m="1" x="281"/>
        <item m="1" x="243"/>
        <item m="1" x="372"/>
        <item m="1" x="238"/>
        <item m="1" x="239"/>
        <item m="1" x="392"/>
        <item m="1" x="251"/>
        <item m="1" x="252"/>
        <item m="1" x="396"/>
        <item m="1" x="359"/>
        <item m="1" x="285"/>
        <item m="1" x="386"/>
        <item m="1" x="187"/>
        <item m="1" x="273"/>
        <item m="1" x="366"/>
        <item m="1" x="389"/>
        <item m="1" x="233"/>
        <item m="1" x="334"/>
        <item m="1" x="335"/>
        <item m="1" x="139"/>
        <item x="15"/>
        <item x="16"/>
        <item x="17"/>
        <item x="25"/>
        <item x="26"/>
        <item m="1" x="229"/>
        <item x="42"/>
        <item x="43"/>
        <item x="44"/>
        <item x="45"/>
        <item m="1" x="202"/>
        <item m="1" x="279"/>
        <item x="68"/>
        <item x="69"/>
        <item x="70"/>
        <item x="71"/>
        <item m="1" x="188"/>
        <item x="99"/>
        <item x="105"/>
        <item x="106"/>
        <item x="107"/>
        <item x="108"/>
        <item x="126"/>
        <item m="1" x="270"/>
        <item m="1" x="248"/>
        <item m="1" x="250"/>
        <item m="1" x="375"/>
        <item m="1" x="266"/>
        <item m="1" x="199"/>
        <item m="1" x="195"/>
        <item m="1" x="403"/>
        <item m="1" x="253"/>
        <item m="1" x="308"/>
        <item m="1" x="331"/>
        <item m="1" x="310"/>
        <item m="1" x="138"/>
        <item m="1" x="171"/>
        <item x="67"/>
        <item m="1" x="258"/>
        <item m="1" x="209"/>
        <item x="133"/>
        <item x="134"/>
        <item x="135"/>
        <item x="136"/>
        <item x="137"/>
        <item m="1" x="265"/>
        <item m="1" x="214"/>
        <item m="1" x="185"/>
        <item m="1" x="307"/>
        <item m="1" x="380"/>
        <item m="1" x="381"/>
        <item m="1" x="382"/>
        <item m="1" x="383"/>
        <item m="1" x="255"/>
        <item m="1" x="256"/>
        <item x="131"/>
        <item m="1" x="210"/>
        <item m="1" x="379"/>
        <item m="1" x="158"/>
        <item m="1" x="140"/>
        <item m="1" x="141"/>
        <item m="1" x="357"/>
        <item m="1" x="228"/>
        <item m="1" x="149"/>
        <item m="1" x="206"/>
        <item m="1" x="213"/>
        <item m="1" x="216"/>
        <item m="1" x="337"/>
        <item m="1" x="384"/>
        <item m="1" x="385"/>
        <item m="1" x="304"/>
        <item m="1" x="153"/>
        <item m="1" x="400"/>
        <item m="1" x="179"/>
        <item m="1" x="190"/>
        <item m="1" x="156"/>
        <item m="1" x="398"/>
        <item m="1" x="395"/>
        <item m="1" x="351"/>
        <item m="1" x="341"/>
        <item m="1" x="297"/>
        <item m="1" x="313"/>
        <item m="1" x="348"/>
        <item m="1" x="349"/>
        <item m="1" x="324"/>
        <item m="1" x="280"/>
        <item m="1" x="204"/>
        <item m="1" x="278"/>
        <item m="1" x="275"/>
        <item m="1" x="244"/>
        <item m="1" x="245"/>
        <item m="1" x="222"/>
        <item m="1" x="219"/>
        <item m="1" x="217"/>
        <item m="1" x="205"/>
        <item m="1" x="259"/>
        <item m="1" x="328"/>
        <item m="1" x="393"/>
        <item m="1" x="394"/>
        <item m="1" x="405"/>
        <item m="1" x="399"/>
        <item m="1" x="181"/>
        <item m="1" x="182"/>
        <item m="1" x="312"/>
        <item m="1" x="292"/>
        <item m="1" x="293"/>
        <item x="13"/>
        <item x="18"/>
        <item x="19"/>
        <item x="20"/>
        <item x="27"/>
        <item x="28"/>
        <item m="1" x="325"/>
        <item m="1" x="326"/>
        <item x="36"/>
        <item x="37"/>
        <item x="46"/>
        <item x="47"/>
        <item x="48"/>
        <item x="49"/>
        <item x="50"/>
        <item m="1" x="257"/>
        <item m="1" x="360"/>
        <item x="72"/>
        <item x="73"/>
        <item x="74"/>
        <item x="75"/>
        <item x="76"/>
        <item m="1" x="165"/>
        <item m="1" x="166"/>
        <item m="1" x="315"/>
        <item m="1" x="352"/>
        <item x="110"/>
        <item x="111"/>
        <item x="112"/>
        <item x="113"/>
        <item x="114"/>
        <item x="115"/>
        <item x="127"/>
        <item m="1" x="299"/>
        <item x="6"/>
        <item m="1" x="309"/>
        <item m="1" x="318"/>
        <item m="1" x="260"/>
        <item m="1" x="311"/>
        <item m="1" x="268"/>
        <item m="1" x="164"/>
        <item m="1" x="290"/>
        <item m="1" x="221"/>
        <item m="1" x="234"/>
        <item m="1" x="177"/>
        <item m="1" x="320"/>
        <item m="1" x="262"/>
        <item m="1" x="402"/>
        <item m="1" x="169"/>
        <item m="1" x="170"/>
        <item m="1" x="172"/>
        <item m="1" x="220"/>
        <item m="1" x="327"/>
        <item m="1" x="167"/>
        <item m="1" x="200"/>
        <item m="1" x="246"/>
        <item m="1" x="225"/>
        <item x="7"/>
        <item x="116"/>
        <item x="93"/>
        <item m="1" x="378"/>
        <item m="1" x="157"/>
        <item m="1" x="150"/>
        <item m="1" x="151"/>
        <item x="100"/>
        <item x="101"/>
        <item m="1" x="338"/>
        <item m="1" x="283"/>
        <item m="1" x="284"/>
        <item m="1" x="240"/>
        <item m="1" x="241"/>
        <item m="1" x="269"/>
        <item m="1" x="226"/>
        <item m="1" x="227"/>
        <item x="38"/>
        <item m="1" x="298"/>
        <item m="1" x="301"/>
        <item m="1" x="282"/>
        <item m="1" x="397"/>
        <item x="2"/>
        <item x="3"/>
        <item m="1" x="191"/>
        <item m="1" x="174"/>
        <item m="1" x="175"/>
        <item x="32"/>
        <item x="33"/>
        <item x="59"/>
        <item x="60"/>
        <item x="61"/>
        <item x="62"/>
        <item x="82"/>
        <item x="83"/>
        <item x="84"/>
        <item x="85"/>
        <item m="1" x="267"/>
        <item m="1" x="154"/>
        <item x="95"/>
        <item x="86"/>
        <item x="96"/>
        <item m="1" x="183"/>
        <item m="1" x="184"/>
        <item m="1" x="294"/>
        <item m="1" x="332"/>
        <item m="1" x="333"/>
        <item m="1" x="160"/>
        <item m="1" x="161"/>
        <item m="1" x="162"/>
        <item m="1" x="163"/>
        <item m="1" x="330"/>
        <item m="1" x="295"/>
        <item m="1" x="296"/>
        <item m="1" x="316"/>
        <item m="1" x="317"/>
        <item m="1" x="176"/>
        <item x="4"/>
        <item x="5"/>
        <item x="8"/>
        <item x="9"/>
        <item x="11"/>
        <item x="12"/>
        <item x="14"/>
        <item x="21"/>
        <item x="22"/>
        <item x="23"/>
        <item x="29"/>
        <item x="30"/>
        <item x="34"/>
        <item x="35"/>
        <item x="39"/>
        <item x="40"/>
        <item x="51"/>
        <item x="52"/>
        <item x="53"/>
        <item x="54"/>
        <item x="55"/>
        <item x="56"/>
        <item m="1" x="143"/>
        <item m="1" x="144"/>
        <item x="63"/>
        <item x="64"/>
        <item x="65"/>
        <item x="66"/>
        <item x="77"/>
        <item x="78"/>
        <item x="79"/>
        <item x="80"/>
        <item m="1" x="145"/>
        <item x="87"/>
        <item x="88"/>
        <item x="89"/>
        <item x="97"/>
        <item x="98"/>
        <item m="1" x="354"/>
        <item x="104"/>
        <item x="117"/>
        <item x="118"/>
        <item x="119"/>
        <item x="120"/>
        <item x="121"/>
        <item x="122"/>
        <item m="1" x="146"/>
        <item m="1" x="147"/>
        <item m="1" x="148"/>
        <item m="1" x="178"/>
        <item x="1"/>
        <item x="10"/>
        <item x="24"/>
        <item x="92"/>
        <item x="94"/>
        <item x="128"/>
        <item x="129"/>
        <item x="130"/>
        <item x="41"/>
        <item x="31"/>
        <item m="1" x="363"/>
        <item x="90"/>
        <item x="91"/>
        <item m="1" x="186"/>
        <item m="1" x="142"/>
        <item x="132"/>
        <item x="102"/>
        <item x="103"/>
        <item x="109"/>
        <item x="57"/>
        <item x="58"/>
        <item x="81"/>
        <item x="123"/>
        <item x="124"/>
        <item x="125"/>
        <item t="default"/>
      </items>
    </pivotField>
    <pivotField axis="axisRow" showAll="0">
      <items count="140">
        <item x="82"/>
        <item x="39"/>
        <item m="1" x="133"/>
        <item x="21"/>
        <item m="1" x="104"/>
        <item x="52"/>
        <item x="28"/>
        <item x="48"/>
        <item x="33"/>
        <item x="74"/>
        <item x="60"/>
        <item m="1" x="100"/>
        <item x="15"/>
        <item x="78"/>
        <item x="55"/>
        <item x="13"/>
        <item m="1" x="134"/>
        <item x="65"/>
        <item x="69"/>
        <item x="58"/>
        <item x="42"/>
        <item x="84"/>
        <item x="85"/>
        <item x="34"/>
        <item x="1"/>
        <item m="1" x="122"/>
        <item x="47"/>
        <item x="17"/>
        <item x="66"/>
        <item x="90"/>
        <item x="11"/>
        <item x="63"/>
        <item x="53"/>
        <item x="72"/>
        <item x="19"/>
        <item x="12"/>
        <item x="49"/>
        <item x="71"/>
        <item x="7"/>
        <item x="22"/>
        <item x="6"/>
        <item x="24"/>
        <item x="73"/>
        <item x="3"/>
        <item x="32"/>
        <item x="67"/>
        <item x="44"/>
        <item x="54"/>
        <item m="1" x="97"/>
        <item x="14"/>
        <item x="9"/>
        <item x="80"/>
        <item m="1" x="106"/>
        <item m="1" x="102"/>
        <item x="26"/>
        <item x="10"/>
        <item x="23"/>
        <item x="76"/>
        <item x="0"/>
        <item m="1" x="123"/>
        <item x="86"/>
        <item x="4"/>
        <item x="37"/>
        <item m="1" x="105"/>
        <item m="1" x="111"/>
        <item x="29"/>
        <item x="64"/>
        <item x="57"/>
        <item m="1" x="103"/>
        <item x="27"/>
        <item x="83"/>
        <item m="1" x="118"/>
        <item x="35"/>
        <item m="1" x="107"/>
        <item x="31"/>
        <item x="20"/>
        <item x="50"/>
        <item m="1" x="92"/>
        <item x="59"/>
        <item x="16"/>
        <item x="77"/>
        <item x="51"/>
        <item x="70"/>
        <item x="2"/>
        <item m="1" x="96"/>
        <item x="30"/>
        <item m="1" x="101"/>
        <item m="1" x="115"/>
        <item m="1" x="113"/>
        <item x="18"/>
        <item x="46"/>
        <item m="1" x="121"/>
        <item x="25"/>
        <item m="1" x="116"/>
        <item m="1" x="94"/>
        <item m="1" x="120"/>
        <item m="1" x="124"/>
        <item m="1" x="128"/>
        <item m="1" x="125"/>
        <item m="1" x="98"/>
        <item m="1" x="112"/>
        <item m="1" x="136"/>
        <item m="1" x="126"/>
        <item x="89"/>
        <item m="1" x="130"/>
        <item m="1" x="91"/>
        <item m="1" x="138"/>
        <item x="41"/>
        <item m="1" x="135"/>
        <item m="1" x="117"/>
        <item m="1" x="114"/>
        <item x="40"/>
        <item m="1" x="131"/>
        <item m="1" x="99"/>
        <item x="81"/>
        <item x="61"/>
        <item m="1" x="109"/>
        <item x="45"/>
        <item m="1" x="127"/>
        <item x="56"/>
        <item m="1" x="132"/>
        <item x="5"/>
        <item x="62"/>
        <item m="1" x="108"/>
        <item m="1" x="93"/>
        <item m="1" x="110"/>
        <item m="1" x="95"/>
        <item x="36"/>
        <item m="1" x="129"/>
        <item x="75"/>
        <item m="1" x="137"/>
        <item x="43"/>
        <item m="1" x="119"/>
        <item x="38"/>
        <item x="68"/>
        <item x="8"/>
        <item x="79"/>
        <item x="87"/>
        <item x="88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2"/>
  </rowFields>
  <rowItems count="92">
    <i>
      <x/>
    </i>
    <i>
      <x v="1"/>
    </i>
    <i>
      <x v="3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4"/>
    </i>
    <i>
      <x v="55"/>
    </i>
    <i>
      <x v="56"/>
    </i>
    <i>
      <x v="57"/>
    </i>
    <i>
      <x v="58"/>
    </i>
    <i>
      <x v="60"/>
    </i>
    <i>
      <x v="61"/>
    </i>
    <i>
      <x v="62"/>
    </i>
    <i>
      <x v="65"/>
    </i>
    <i>
      <x v="66"/>
    </i>
    <i>
      <x v="67"/>
    </i>
    <i>
      <x v="69"/>
    </i>
    <i>
      <x v="70"/>
    </i>
    <i>
      <x v="72"/>
    </i>
    <i>
      <x v="74"/>
    </i>
    <i>
      <x v="75"/>
    </i>
    <i>
      <x v="76"/>
    </i>
    <i>
      <x v="78"/>
    </i>
    <i>
      <x v="79"/>
    </i>
    <i>
      <x v="80"/>
    </i>
    <i>
      <x v="81"/>
    </i>
    <i>
      <x v="82"/>
    </i>
    <i>
      <x v="83"/>
    </i>
    <i>
      <x v="85"/>
    </i>
    <i>
      <x v="89"/>
    </i>
    <i>
      <x v="90"/>
    </i>
    <i>
      <x v="92"/>
    </i>
    <i>
      <x v="103"/>
    </i>
    <i>
      <x v="107"/>
    </i>
    <i>
      <x v="111"/>
    </i>
    <i>
      <x v="114"/>
    </i>
    <i>
      <x v="115"/>
    </i>
    <i>
      <x v="117"/>
    </i>
    <i>
      <x v="119"/>
    </i>
    <i>
      <x v="121"/>
    </i>
    <i>
      <x v="122"/>
    </i>
    <i>
      <x v="127"/>
    </i>
    <i>
      <x v="129"/>
    </i>
    <i>
      <x v="131"/>
    </i>
    <i>
      <x v="133"/>
    </i>
    <i>
      <x v="134"/>
    </i>
    <i>
      <x v="135"/>
    </i>
    <i>
      <x v="136"/>
    </i>
    <i>
      <x v="137"/>
    </i>
    <i>
      <x v="138"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dataFields count="15">
    <dataField name="Count of Thứ 2" fld="6" subtotal="count" baseField="0" baseItem="0"/>
    <dataField name="Count of Thứ 3" fld="7" subtotal="count" baseField="0" baseItem="0"/>
    <dataField name="Count of Thứ 4" fld="8" subtotal="count" baseField="0" baseItem="0"/>
    <dataField name="Count of Thứ 5" fld="9" subtotal="count" baseField="2" baseItem="28"/>
    <dataField name="Count of Thứ 6" fld="10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  <dataField name="Count of Thứ 23" fld="20" subtotal="count" baseField="0" baseItem="0"/>
    <dataField name="Count of Thứ 33" fld="21" subtotal="count" baseField="0" baseItem="0"/>
    <dataField name="Count of Thứ 43" fld="22" subtotal="count" baseField="0" baseItem="0"/>
    <dataField name="Count of Thứ 53" fld="23" subtotal="count" baseField="0" baseItem="0"/>
    <dataField name="Count of Thứ 63" fld="24" subtotal="count" baseField="0" baseItem="0"/>
  </dataFields>
  <formats count="27">
    <format dxfId="626">
      <pivotArea type="all" dataOnly="0" outline="0" fieldPosition="0"/>
    </format>
    <format dxfId="625">
      <pivotArea outline="0" collapsedLevelsAreSubtotals="1" fieldPosition="0"/>
    </format>
    <format dxfId="624">
      <pivotArea field="1" type="button" dataOnly="0" labelOnly="1" outline="0"/>
    </format>
    <format dxfId="623">
      <pivotArea dataOnly="0" labelOnly="1" grandRow="1" outline="0" fieldPosition="0"/>
    </format>
    <format dxfId="622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621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620">
      <pivotArea field="2" type="button" dataOnly="0" labelOnly="1" outline="0" axis="axisRow" fieldPosition="0"/>
    </format>
    <format dxfId="619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618">
      <pivotArea field="2" type="button" dataOnly="0" labelOnly="1" outline="0" axis="axisRow" fieldPosition="0"/>
    </format>
    <format dxfId="617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616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615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614">
      <pivotArea type="all" dataOnly="0" outline="0" fieldPosition="0"/>
    </format>
    <format dxfId="613">
      <pivotArea outline="0" collapsedLevelsAreSubtotals="1" fieldPosition="0"/>
    </format>
    <format dxfId="612">
      <pivotArea field="2" type="button" dataOnly="0" labelOnly="1" outline="0" axis="axisRow" fieldPosition="0"/>
    </format>
    <format dxfId="611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</reference>
        </references>
      </pivotArea>
    </format>
    <format dxfId="610">
      <pivotArea dataOnly="0" labelOnly="1" fieldPosition="0">
        <references count="1">
          <reference field="2" count="17">
            <x v="52"/>
            <x v="53"/>
            <x v="54"/>
            <x v="55"/>
            <x v="56"/>
            <x v="57"/>
            <x v="58"/>
            <x v="59"/>
            <x v="61"/>
            <x v="62"/>
            <x v="63"/>
            <x v="64"/>
            <x v="65"/>
            <x v="66"/>
            <x v="67"/>
            <x v="69"/>
            <x v="70"/>
          </reference>
        </references>
      </pivotArea>
    </format>
    <format dxfId="609">
      <pivotArea dataOnly="0" labelOnly="1" grandRow="1" outline="0" fieldPosition="0"/>
    </format>
    <format dxfId="608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607">
      <pivotArea collapsedLevelsAreSubtotals="1" fieldPosition="0">
        <references count="1">
          <reference field="2" count="0"/>
        </references>
      </pivotArea>
    </format>
    <format dxfId="606">
      <pivotArea field="2" type="button" dataOnly="0" labelOnly="1" outline="0" axis="axisRow" fieldPosition="0"/>
    </format>
    <format dxfId="605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8"/>
            <x v="49"/>
            <x v="50"/>
            <x v="51"/>
            <x v="52"/>
          </reference>
        </references>
      </pivotArea>
    </format>
    <format dxfId="604">
      <pivotArea dataOnly="0" labelOnly="1" fieldPosition="0">
        <references count="1">
          <reference field="2" count="30"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603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602">
      <pivotArea collapsedLevelsAreSubtotals="1" fieldPosition="0">
        <references count="1">
          <reference field="2" count="0"/>
        </references>
      </pivotArea>
    </format>
    <format dxfId="60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600">
      <pivotArea dataOnly="0" labelOnly="1" outline="0" fieldPosition="0">
        <references count="1">
          <reference field="4294967294" count="5">
            <x v="5"/>
            <x v="6"/>
            <x v="7"/>
            <x v="8"/>
            <x v="9"/>
          </reference>
        </references>
      </pivotArea>
    </format>
  </formats>
  <conditionalFormats count="9">
    <conditionalFormat priority="6">
      <pivotAreas count="1">
        <pivotArea type="data" collapsedLevelsAreSubtotals="1" fieldPosition="0">
          <references count="1">
            <reference field="2" count="84">
              <x v="5"/>
              <x v="6"/>
              <x v="7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1"/>
              <x v="65"/>
              <x v="66"/>
              <x v="67"/>
              <x v="69"/>
              <x v="70"/>
              <x v="72"/>
              <x v="74"/>
              <x v="75"/>
              <x v="76"/>
              <x v="77"/>
              <x v="78"/>
              <x v="79"/>
              <x v="80"/>
              <x v="81"/>
              <x v="82"/>
              <x v="83"/>
              <x v="85"/>
              <x v="89"/>
              <x v="90"/>
              <x v="92"/>
              <x v="103"/>
              <x v="105"/>
              <x v="107"/>
              <x v="111"/>
              <x v="114"/>
              <x v="115"/>
              <x v="117"/>
              <x v="119"/>
              <x v="121"/>
              <x v="122"/>
              <x v="124"/>
              <x v="127"/>
              <x v="129"/>
              <x v="131"/>
              <x v="133"/>
              <x v="134"/>
            </reference>
          </references>
        </pivotArea>
      </pivotAreas>
    </conditionalFormat>
    <conditionalFormat priority="8">
      <pivotAreas count="1">
        <pivotArea type="data" collapsedLevelsAreSubtotals="1" fieldPosition="0">
          <references count="1">
            <reference field="2" count="78">
              <x v="0"/>
              <x v="1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30"/>
              <x v="31"/>
              <x v="32"/>
              <x v="33"/>
              <x v="34"/>
              <x v="35"/>
              <x v="36"/>
              <x v="37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0"/>
              <x v="61"/>
              <x v="62"/>
              <x v="63"/>
              <x v="65"/>
              <x v="66"/>
              <x v="67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5"/>
              <x v="89"/>
              <x v="90"/>
              <x v="92"/>
              <x v="94"/>
              <x v="103"/>
              <x v="107"/>
              <x v="111"/>
              <x v="114"/>
              <x v="115"/>
              <x v="117"/>
              <x v="119"/>
              <x v="121"/>
            </reference>
          </references>
        </pivotArea>
      </pivotAreas>
    </conditionalFormat>
    <conditionalFormat priority="9">
      <pivotAreas count="1">
        <pivotArea type="data" collapsedLevelsAreSubtotals="1" fieldPosition="0">
          <references count="1">
            <reference field="2" count="70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8"/>
              <x v="29"/>
              <x v="30"/>
              <x v="31"/>
              <x v="33"/>
              <x v="34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7"/>
              <x v="48"/>
              <x v="49"/>
              <x v="50"/>
              <x v="51"/>
              <x v="53"/>
              <x v="54"/>
              <x v="56"/>
              <x v="57"/>
              <x v="58"/>
              <x v="61"/>
              <x v="62"/>
              <x v="63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9"/>
              <x v="83"/>
              <x v="89"/>
              <x v="90"/>
              <x v="92"/>
              <x v="94"/>
              <x v="103"/>
              <x v="105"/>
              <x v="106"/>
              <x v="107"/>
            </reference>
          </references>
        </pivotArea>
      </pivotAreas>
    </conditionalFormat>
    <conditionalFormat priority="10">
      <pivotAreas count="1">
        <pivotArea type="data" collapsedLevelsAreSubtotals="1" fieldPosition="0">
          <references count="1">
            <reference field="2" count="73">
              <x v="0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2"/>
              <x v="43"/>
              <x v="44"/>
              <x v="45"/>
              <x v="46"/>
              <x v="47"/>
              <x v="48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9"/>
              <x v="90"/>
              <x v="92"/>
              <x v="93"/>
              <x v="97"/>
              <x v="99"/>
              <x v="100"/>
            </reference>
          </references>
        </pivotArea>
      </pivotAreas>
    </conditionalFormat>
    <conditionalFormat priority="11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2" count="1">
              <x v="48"/>
            </reference>
          </references>
        </pivotArea>
      </pivotAreas>
    </conditionalFormat>
    <conditionalFormat priority="1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13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14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5"/>
            </reference>
          </references>
        </pivotArea>
      </pivotAreas>
    </conditionalFormat>
    <conditionalFormat priority="15">
      <pivotAreas count="1">
        <pivotArea type="data" collapsedLevelsAreSubtotals="1" fieldPosition="0">
          <references count="1">
            <reference field="2" count="76">
              <x v="0"/>
              <x v="3"/>
              <x v="4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8"/>
              <x v="79"/>
              <x v="81"/>
              <x v="82"/>
              <x v="83"/>
              <x v="84"/>
              <x v="85"/>
              <x v="89"/>
              <x v="90"/>
              <x v="92"/>
              <x v="93"/>
              <x v="94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N142" firstHeaderRow="0" firstDataRow="1" firstDataCol="1"/>
  <pivotFields count="27">
    <pivotField showAll="0"/>
    <pivotField axis="axisRow" showAll="0">
      <items count="407">
        <item m="1" x="198"/>
        <item m="1" x="387"/>
        <item m="1" x="211"/>
        <item m="1" x="212"/>
        <item m="1" x="230"/>
        <item m="1" x="231"/>
        <item m="1" x="232"/>
        <item m="1" x="353"/>
        <item m="1" x="189"/>
        <item m="1" x="367"/>
        <item m="1" x="374"/>
        <item m="1" x="168"/>
        <item m="1" x="319"/>
        <item m="1" x="339"/>
        <item m="1" x="321"/>
        <item m="1" x="342"/>
        <item m="1" x="322"/>
        <item m="1" x="343"/>
        <item m="1" x="323"/>
        <item m="1" x="345"/>
        <item m="1" x="369"/>
        <item m="1" x="361"/>
        <item m="1" x="364"/>
        <item m="1" x="401"/>
        <item m="1" x="404"/>
        <item m="1" x="261"/>
        <item m="1" x="277"/>
        <item m="1" x="314"/>
        <item m="1" x="254"/>
        <item m="1" x="274"/>
        <item m="1" x="306"/>
        <item m="1" x="358"/>
        <item m="1" x="336"/>
        <item m="1" x="347"/>
        <item m="1" x="302"/>
        <item m="1" x="303"/>
        <item m="1" x="271"/>
        <item m="1" x="272"/>
        <item m="1" x="329"/>
        <item m="1" x="180"/>
        <item m="1" x="192"/>
        <item m="1" x="207"/>
        <item m="1" x="215"/>
        <item m="1" x="287"/>
        <item m="1" x="194"/>
        <item m="1" x="208"/>
        <item m="1" x="218"/>
        <item m="1" x="224"/>
        <item m="1" x="371"/>
        <item m="1" x="242"/>
        <item m="1" x="237"/>
        <item m="1" x="370"/>
        <item m="1" x="235"/>
        <item m="1" x="236"/>
        <item m="1" x="201"/>
        <item m="1" x="305"/>
        <item m="1" x="300"/>
        <item m="1" x="197"/>
        <item m="1" x="362"/>
        <item m="1" x="388"/>
        <item m="1" x="390"/>
        <item m="1" x="391"/>
        <item m="1" x="346"/>
        <item m="1" x="350"/>
        <item m="1" x="340"/>
        <item m="1" x="344"/>
        <item m="1" x="365"/>
        <item m="1" x="368"/>
        <item m="1" x="373"/>
        <item m="1" x="173"/>
        <item m="1" x="223"/>
        <item m="1" x="247"/>
        <item x="0"/>
        <item m="1" x="291"/>
        <item m="1" x="377"/>
        <item m="1" x="376"/>
        <item m="1" x="276"/>
        <item m="1" x="193"/>
        <item m="1" x="249"/>
        <item m="1" x="263"/>
        <item m="1" x="264"/>
        <item m="1" x="159"/>
        <item m="1" x="152"/>
        <item m="1" x="155"/>
        <item m="1" x="196"/>
        <item m="1" x="203"/>
        <item m="1" x="355"/>
        <item m="1" x="356"/>
        <item m="1" x="288"/>
        <item m="1" x="289"/>
        <item m="1" x="286"/>
        <item m="1" x="281"/>
        <item m="1" x="243"/>
        <item m="1" x="372"/>
        <item m="1" x="238"/>
        <item m="1" x="239"/>
        <item m="1" x="392"/>
        <item m="1" x="251"/>
        <item m="1" x="252"/>
        <item m="1" x="396"/>
        <item m="1" x="359"/>
        <item m="1" x="285"/>
        <item m="1" x="386"/>
        <item m="1" x="187"/>
        <item m="1" x="273"/>
        <item m="1" x="366"/>
        <item m="1" x="389"/>
        <item m="1" x="233"/>
        <item m="1" x="334"/>
        <item m="1" x="335"/>
        <item m="1" x="139"/>
        <item x="15"/>
        <item x="16"/>
        <item x="17"/>
        <item x="25"/>
        <item x="26"/>
        <item m="1" x="229"/>
        <item x="42"/>
        <item x="43"/>
        <item x="44"/>
        <item x="45"/>
        <item m="1" x="202"/>
        <item m="1" x="279"/>
        <item x="68"/>
        <item x="69"/>
        <item x="70"/>
        <item x="71"/>
        <item m="1" x="188"/>
        <item x="99"/>
        <item x="105"/>
        <item x="106"/>
        <item x="107"/>
        <item x="108"/>
        <item x="126"/>
        <item m="1" x="270"/>
        <item m="1" x="248"/>
        <item m="1" x="250"/>
        <item m="1" x="375"/>
        <item m="1" x="266"/>
        <item m="1" x="199"/>
        <item m="1" x="195"/>
        <item m="1" x="403"/>
        <item m="1" x="253"/>
        <item m="1" x="308"/>
        <item m="1" x="331"/>
        <item m="1" x="310"/>
        <item m="1" x="138"/>
        <item m="1" x="171"/>
        <item x="67"/>
        <item m="1" x="258"/>
        <item m="1" x="209"/>
        <item x="133"/>
        <item x="134"/>
        <item x="135"/>
        <item x="136"/>
        <item x="137"/>
        <item m="1" x="265"/>
        <item m="1" x="214"/>
        <item m="1" x="185"/>
        <item m="1" x="307"/>
        <item m="1" x="380"/>
        <item m="1" x="381"/>
        <item m="1" x="382"/>
        <item m="1" x="383"/>
        <item m="1" x="255"/>
        <item m="1" x="256"/>
        <item x="131"/>
        <item m="1" x="210"/>
        <item m="1" x="379"/>
        <item m="1" x="158"/>
        <item m="1" x="140"/>
        <item m="1" x="141"/>
        <item m="1" x="357"/>
        <item m="1" x="228"/>
        <item m="1" x="149"/>
        <item m="1" x="206"/>
        <item m="1" x="213"/>
        <item m="1" x="216"/>
        <item m="1" x="337"/>
        <item m="1" x="384"/>
        <item m="1" x="385"/>
        <item m="1" x="304"/>
        <item m="1" x="153"/>
        <item m="1" x="400"/>
        <item m="1" x="179"/>
        <item m="1" x="190"/>
        <item m="1" x="156"/>
        <item m="1" x="398"/>
        <item m="1" x="395"/>
        <item m="1" x="351"/>
        <item m="1" x="341"/>
        <item m="1" x="297"/>
        <item m="1" x="313"/>
        <item m="1" x="348"/>
        <item m="1" x="349"/>
        <item m="1" x="324"/>
        <item m="1" x="280"/>
        <item m="1" x="204"/>
        <item m="1" x="278"/>
        <item m="1" x="275"/>
        <item m="1" x="244"/>
        <item m="1" x="245"/>
        <item m="1" x="222"/>
        <item m="1" x="219"/>
        <item m="1" x="217"/>
        <item m="1" x="205"/>
        <item m="1" x="259"/>
        <item m="1" x="328"/>
        <item m="1" x="393"/>
        <item m="1" x="394"/>
        <item m="1" x="405"/>
        <item m="1" x="399"/>
        <item m="1" x="181"/>
        <item m="1" x="182"/>
        <item m="1" x="312"/>
        <item m="1" x="292"/>
        <item m="1" x="293"/>
        <item x="13"/>
        <item x="18"/>
        <item x="19"/>
        <item x="20"/>
        <item x="27"/>
        <item x="28"/>
        <item m="1" x="325"/>
        <item m="1" x="326"/>
        <item x="36"/>
        <item x="37"/>
        <item x="46"/>
        <item x="47"/>
        <item x="48"/>
        <item x="49"/>
        <item x="50"/>
        <item m="1" x="257"/>
        <item m="1" x="360"/>
        <item x="72"/>
        <item x="73"/>
        <item x="74"/>
        <item x="75"/>
        <item x="76"/>
        <item m="1" x="165"/>
        <item m="1" x="166"/>
        <item m="1" x="315"/>
        <item m="1" x="352"/>
        <item x="110"/>
        <item x="111"/>
        <item x="112"/>
        <item x="113"/>
        <item x="114"/>
        <item x="115"/>
        <item x="127"/>
        <item m="1" x="299"/>
        <item x="6"/>
        <item m="1" x="309"/>
        <item m="1" x="318"/>
        <item m="1" x="260"/>
        <item m="1" x="311"/>
        <item m="1" x="268"/>
        <item m="1" x="164"/>
        <item m="1" x="290"/>
        <item m="1" x="221"/>
        <item m="1" x="234"/>
        <item m="1" x="177"/>
        <item m="1" x="320"/>
        <item m="1" x="262"/>
        <item m="1" x="402"/>
        <item m="1" x="169"/>
        <item m="1" x="170"/>
        <item m="1" x="172"/>
        <item m="1" x="220"/>
        <item m="1" x="327"/>
        <item m="1" x="167"/>
        <item m="1" x="200"/>
        <item m="1" x="246"/>
        <item m="1" x="225"/>
        <item x="7"/>
        <item x="116"/>
        <item x="93"/>
        <item m="1" x="378"/>
        <item m="1" x="157"/>
        <item m="1" x="150"/>
        <item m="1" x="151"/>
        <item x="100"/>
        <item x="101"/>
        <item m="1" x="338"/>
        <item m="1" x="283"/>
        <item m="1" x="284"/>
        <item m="1" x="240"/>
        <item m="1" x="241"/>
        <item m="1" x="269"/>
        <item m="1" x="226"/>
        <item m="1" x="227"/>
        <item x="38"/>
        <item m="1" x="298"/>
        <item m="1" x="301"/>
        <item m="1" x="282"/>
        <item m="1" x="397"/>
        <item x="2"/>
        <item x="3"/>
        <item m="1" x="191"/>
        <item m="1" x="174"/>
        <item m="1" x="175"/>
        <item x="32"/>
        <item x="33"/>
        <item x="59"/>
        <item x="60"/>
        <item x="61"/>
        <item x="62"/>
        <item x="82"/>
        <item x="83"/>
        <item x="84"/>
        <item x="85"/>
        <item m="1" x="267"/>
        <item m="1" x="154"/>
        <item x="95"/>
        <item x="86"/>
        <item x="96"/>
        <item m="1" x="183"/>
        <item m="1" x="184"/>
        <item m="1" x="294"/>
        <item m="1" x="332"/>
        <item m="1" x="333"/>
        <item m="1" x="160"/>
        <item m="1" x="161"/>
        <item m="1" x="162"/>
        <item m="1" x="163"/>
        <item m="1" x="330"/>
        <item m="1" x="295"/>
        <item m="1" x="296"/>
        <item m="1" x="316"/>
        <item m="1" x="317"/>
        <item m="1" x="176"/>
        <item x="4"/>
        <item x="5"/>
        <item x="8"/>
        <item x="9"/>
        <item x="11"/>
        <item x="12"/>
        <item x="14"/>
        <item x="21"/>
        <item x="22"/>
        <item x="23"/>
        <item x="29"/>
        <item x="30"/>
        <item x="34"/>
        <item x="35"/>
        <item x="39"/>
        <item x="40"/>
        <item x="51"/>
        <item x="52"/>
        <item x="53"/>
        <item x="54"/>
        <item x="55"/>
        <item x="56"/>
        <item m="1" x="143"/>
        <item m="1" x="144"/>
        <item x="63"/>
        <item x="64"/>
        <item x="65"/>
        <item x="66"/>
        <item x="77"/>
        <item x="78"/>
        <item x="79"/>
        <item x="80"/>
        <item m="1" x="145"/>
        <item x="87"/>
        <item x="88"/>
        <item x="89"/>
        <item x="97"/>
        <item x="98"/>
        <item m="1" x="354"/>
        <item x="104"/>
        <item x="117"/>
        <item x="118"/>
        <item x="119"/>
        <item x="120"/>
        <item x="121"/>
        <item x="122"/>
        <item m="1" x="146"/>
        <item m="1" x="147"/>
        <item m="1" x="148"/>
        <item m="1" x="178"/>
        <item x="1"/>
        <item x="10"/>
        <item x="24"/>
        <item x="92"/>
        <item x="94"/>
        <item x="128"/>
        <item x="129"/>
        <item x="130"/>
        <item x="41"/>
        <item x="31"/>
        <item m="1" x="363"/>
        <item x="90"/>
        <item x="91"/>
        <item m="1" x="186"/>
        <item m="1" x="142"/>
        <item x="132"/>
        <item x="102"/>
        <item x="103"/>
        <item x="109"/>
        <item x="57"/>
        <item x="58"/>
        <item x="81"/>
        <item x="123"/>
        <item x="124"/>
        <item x="125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139">
    <i>
      <x v="72"/>
    </i>
    <i>
      <x v="111"/>
    </i>
    <i>
      <x v="112"/>
    </i>
    <i>
      <x v="113"/>
    </i>
    <i>
      <x v="114"/>
    </i>
    <i>
      <x v="115"/>
    </i>
    <i>
      <x v="117"/>
    </i>
    <i>
      <x v="118"/>
    </i>
    <i>
      <x v="119"/>
    </i>
    <i>
      <x v="120"/>
    </i>
    <i>
      <x v="123"/>
    </i>
    <i>
      <x v="124"/>
    </i>
    <i>
      <x v="125"/>
    </i>
    <i>
      <x v="126"/>
    </i>
    <i>
      <x v="128"/>
    </i>
    <i>
      <x v="129"/>
    </i>
    <i>
      <x v="130"/>
    </i>
    <i>
      <x v="131"/>
    </i>
    <i>
      <x v="132"/>
    </i>
    <i>
      <x v="133"/>
    </i>
    <i>
      <x v="148"/>
    </i>
    <i>
      <x v="151"/>
    </i>
    <i>
      <x v="152"/>
    </i>
    <i>
      <x v="153"/>
    </i>
    <i>
      <x v="154"/>
    </i>
    <i>
      <x v="155"/>
    </i>
    <i>
      <x v="166"/>
    </i>
    <i>
      <x v="217"/>
    </i>
    <i>
      <x v="218"/>
    </i>
    <i>
      <x v="219"/>
    </i>
    <i>
      <x v="220"/>
    </i>
    <i>
      <x v="221"/>
    </i>
    <i>
      <x v="222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4"/>
    </i>
    <i>
      <x v="235"/>
    </i>
    <i>
      <x v="236"/>
    </i>
    <i>
      <x v="237"/>
    </i>
    <i>
      <x v="238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1"/>
    </i>
    <i>
      <x v="274"/>
    </i>
    <i>
      <x v="275"/>
    </i>
    <i>
      <x v="276"/>
    </i>
    <i>
      <x v="281"/>
    </i>
    <i>
      <x v="282"/>
    </i>
    <i>
      <x v="291"/>
    </i>
    <i>
      <x v="296"/>
    </i>
    <i>
      <x v="297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3"/>
    </i>
    <i>
      <x v="314"/>
    </i>
    <i>
      <x v="315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4"/>
    </i>
    <i>
      <x v="365"/>
    </i>
    <i>
      <x v="366"/>
    </i>
    <i>
      <x v="367"/>
    </i>
    <i>
      <x v="368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2"/>
    </i>
    <i>
      <x v="393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 of Thứ 2" fld="6" subtotal="count" baseField="0" baseItem="0"/>
    <dataField name="Count of Thứ 3" fld="7" subtotal="count" baseField="0" baseItem="0"/>
    <dataField name="Count of Thứ 4" fld="8" subtotal="count" baseField="1" baseItem="5"/>
    <dataField name="Count of Thứ 5" fld="9" subtotal="count" baseField="0" baseItem="0"/>
    <dataField name="Count of Thứ 6" fld="10" subtotal="count" baseField="0" baseItem="0"/>
    <dataField name="Count of CN" fld="12" subtotal="count" baseField="0" baseItem="0"/>
    <dataField name="Count of Thứ 7" fld="11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  <dataField name="Count of Thứ 72" fld="18" subtotal="count" baseField="0" baseItem="0"/>
  </dataFields>
  <formats count="16">
    <format dxfId="599">
      <pivotArea type="all" dataOnly="0" outline="0" fieldPosition="0"/>
    </format>
    <format dxfId="598">
      <pivotArea outline="0" collapsedLevelsAreSubtotals="1" fieldPosition="0"/>
    </format>
    <format dxfId="597">
      <pivotArea field="1" type="button" dataOnly="0" labelOnly="1" outline="0" axis="axisRow" fieldPosition="0"/>
    </format>
    <format dxfId="596">
      <pivotArea dataOnly="0" labelOnly="1" fieldPosition="0">
        <references count="1"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595">
      <pivotArea dataOnly="0" labelOnly="1" fieldPosition="0">
        <references count="1">
          <reference field="1" count="35"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594">
      <pivotArea dataOnly="0" labelOnly="1" grandRow="1" outline="0" fieldPosition="0"/>
    </format>
    <format dxfId="593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592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591">
      <pivotArea collapsedLevelsAreSubtotals="1" fieldPosition="0">
        <references count="1">
          <reference field="1" count="0"/>
        </references>
      </pivotArea>
    </format>
    <format dxfId="590">
      <pivotArea collapsedLevelsAreSubtotals="1" fieldPosition="0">
        <references count="1">
          <reference field="1" count="0"/>
        </references>
      </pivotArea>
    </format>
    <format dxfId="589">
      <pivotArea collapsedLevelsAreSubtotals="1" fieldPosition="0">
        <references count="1">
          <reference field="1" count="0"/>
        </references>
      </pivotArea>
    </format>
    <format dxfId="588">
      <pivotArea dataOnly="0" labelOnly="1" fieldPosition="0">
        <references count="1">
          <reference field="1" count="50">
            <x v="4"/>
            <x v="5"/>
            <x v="6"/>
            <x v="7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8"/>
            <x v="39"/>
            <x v="40"/>
            <x v="41"/>
            <x v="42"/>
            <x v="43"/>
            <x v="44"/>
            <x v="45"/>
            <x v="46"/>
            <x v="47"/>
            <x v="54"/>
            <x v="55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8"/>
            <x v="79"/>
          </reference>
        </references>
      </pivotArea>
    </format>
    <format dxfId="587">
      <pivotArea dataOnly="0" labelOnly="1" fieldPosition="0">
        <references count="1">
          <reference field="1" count="45">
            <x v="80"/>
            <x v="82"/>
            <x v="83"/>
            <x v="86"/>
            <x v="87"/>
            <x v="88"/>
            <x v="89"/>
            <x v="92"/>
            <x v="93"/>
            <x v="94"/>
            <x v="95"/>
            <x v="96"/>
            <x v="97"/>
            <x v="98"/>
            <x v="99"/>
            <x v="107"/>
            <x v="108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2"/>
            <x v="123"/>
            <x v="124"/>
            <x v="125"/>
            <x v="126"/>
            <x v="128"/>
            <x v="129"/>
            <x v="130"/>
            <x v="131"/>
            <x v="132"/>
            <x v="133"/>
            <x v="137"/>
            <x v="138"/>
            <x v="139"/>
            <x v="140"/>
            <x v="141"/>
            <x v="142"/>
          </reference>
        </references>
      </pivotArea>
    </format>
    <format dxfId="586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85">
      <pivotArea dataOnly="0" labelOnly="1" outline="0" fieldPosition="0">
        <references count="1">
          <reference field="4294967294" count="6">
            <x v="7"/>
            <x v="8"/>
            <x v="9"/>
            <x v="10"/>
            <x v="11"/>
            <x v="12"/>
          </reference>
        </references>
      </pivotArea>
    </format>
    <format dxfId="584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conditionalFormats count="2"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1">
            <reference field="1" count="98">
              <x v="7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8"/>
              <x v="39"/>
              <x v="40"/>
              <x v="41"/>
              <x v="42"/>
              <x v="44"/>
              <x v="45"/>
              <x v="46"/>
              <x v="47"/>
              <x v="54"/>
              <x v="55"/>
              <x v="62"/>
              <x v="63"/>
              <x v="64"/>
              <x v="65"/>
              <x v="66"/>
              <x v="67"/>
              <x v="68"/>
              <x v="69"/>
              <x v="70"/>
              <x v="71"/>
              <x v="72"/>
              <x v="82"/>
              <x v="83"/>
              <x v="86"/>
              <x v="87"/>
              <x v="88"/>
              <x v="89"/>
              <x v="92"/>
              <x v="93"/>
              <x v="94"/>
              <x v="95"/>
              <x v="96"/>
              <x v="97"/>
              <x v="98"/>
              <x v="99"/>
              <x v="110"/>
              <x v="111"/>
              <x v="112"/>
              <x v="113"/>
              <x v="114"/>
              <x v="115"/>
              <x v="117"/>
              <x v="118"/>
              <x v="119"/>
              <x v="120"/>
              <x v="123"/>
              <x v="124"/>
              <x v="125"/>
              <x v="126"/>
              <x v="128"/>
              <x v="129"/>
              <x v="130"/>
              <x v="131"/>
              <x v="132"/>
              <x v="137"/>
              <x v="138"/>
              <x v="139"/>
              <x v="141"/>
              <x v="142"/>
              <x v="143"/>
              <x v="144"/>
              <x v="145"/>
              <x v="146"/>
              <x v="147"/>
              <x v="148"/>
              <x v="157"/>
              <x v="158"/>
              <x v="159"/>
              <x v="160"/>
              <x v="162"/>
              <x v="164"/>
              <x v="170"/>
              <x v="171"/>
              <x v="172"/>
              <x v="173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90"/>
  <sheetViews>
    <sheetView tabSelected="1" view="pageBreakPreview" zoomScale="30" zoomScaleNormal="30" zoomScaleSheetLayoutView="30" workbookViewId="0">
      <selection activeCell="E26" sqref="E26"/>
    </sheetView>
  </sheetViews>
  <sheetFormatPr defaultColWidth="9" defaultRowHeight="35.25"/>
  <cols>
    <col min="1" max="1" width="14.28515625" style="30" customWidth="1"/>
    <col min="2" max="2" width="63.5703125" style="211" customWidth="1"/>
    <col min="3" max="3" width="41.85546875" style="51" customWidth="1"/>
    <col min="4" max="4" width="32" style="51" customWidth="1"/>
    <col min="5" max="5" width="99" style="51" customWidth="1"/>
    <col min="6" max="6" width="32" style="51" customWidth="1"/>
    <col min="7" max="7" width="49.28515625" style="51" customWidth="1"/>
    <col min="8" max="12" width="26.7109375" style="51" customWidth="1"/>
    <col min="13" max="13" width="19.85546875" style="145" customWidth="1"/>
    <col min="14" max="14" width="17.5703125" style="145" customWidth="1"/>
    <col min="15" max="19" width="26.7109375" style="30" customWidth="1"/>
    <col min="20" max="20" width="20.42578125" style="30" customWidth="1"/>
    <col min="21" max="21" width="18.42578125" style="30" customWidth="1"/>
    <col min="22" max="26" width="26.7109375" style="30" customWidth="1"/>
    <col min="27" max="27" width="20.85546875" style="30" customWidth="1"/>
    <col min="28" max="28" width="17.42578125" style="30" customWidth="1"/>
    <col min="29" max="29" width="64.7109375" style="30" customWidth="1"/>
    <col min="30" max="30" width="16.85546875" style="30" hidden="1" customWidth="1"/>
    <col min="31" max="31" width="24.5703125" style="30" hidden="1" customWidth="1"/>
    <col min="32" max="32" width="7.140625" style="30" hidden="1" customWidth="1"/>
    <col min="33" max="35" width="9" style="30" hidden="1" customWidth="1"/>
    <col min="36" max="36" width="4.85546875" style="30" hidden="1" customWidth="1"/>
    <col min="37" max="37" width="9" style="30" hidden="1" customWidth="1"/>
    <col min="38" max="46" width="9" style="30" customWidth="1"/>
    <col min="47" max="16384" width="9" style="30"/>
  </cols>
  <sheetData>
    <row r="1" spans="1:32" ht="108.75" customHeight="1">
      <c r="A1" s="222" t="s">
        <v>0</v>
      </c>
      <c r="B1" s="223"/>
      <c r="C1" s="223"/>
      <c r="D1" s="223"/>
      <c r="E1" s="223"/>
      <c r="F1" s="223"/>
      <c r="G1" s="196"/>
      <c r="H1" s="28"/>
      <c r="I1" s="28"/>
      <c r="J1" s="28"/>
      <c r="K1" s="28"/>
      <c r="L1" s="28"/>
      <c r="M1" s="29"/>
      <c r="N1" s="29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32" ht="74.25" customHeight="1">
      <c r="A2" s="224" t="s">
        <v>902</v>
      </c>
      <c r="B2" s="223"/>
      <c r="C2" s="223"/>
      <c r="D2" s="223"/>
      <c r="E2" s="223"/>
      <c r="F2" s="223"/>
      <c r="G2" s="196"/>
      <c r="H2" s="28"/>
      <c r="I2" s="28"/>
      <c r="J2" s="28"/>
      <c r="K2" s="28"/>
      <c r="L2" s="28"/>
      <c r="M2" s="29"/>
      <c r="N2" s="29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32" ht="45.75">
      <c r="A3" s="225"/>
      <c r="B3" s="226"/>
      <c r="C3" s="227"/>
      <c r="D3" s="228"/>
      <c r="E3" s="227"/>
      <c r="F3" s="229"/>
      <c r="G3" s="31"/>
      <c r="H3" s="31"/>
      <c r="I3" s="31"/>
      <c r="J3" s="31"/>
      <c r="K3" s="31"/>
      <c r="L3" s="31"/>
      <c r="M3" s="31"/>
      <c r="N3" s="31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32" ht="114.75" customHeight="1">
      <c r="A4" s="218" t="s">
        <v>903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20"/>
      <c r="N4" s="220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21"/>
      <c r="AD4" s="33" t="e">
        <v>#NAME?</v>
      </c>
      <c r="AE4" s="34"/>
      <c r="AF4" s="33"/>
    </row>
    <row r="5" spans="1:32" ht="210.6" customHeight="1">
      <c r="A5" s="35"/>
      <c r="B5" s="209"/>
      <c r="C5" s="37"/>
      <c r="D5" s="38" t="s">
        <v>1</v>
      </c>
      <c r="E5" s="36"/>
      <c r="F5" s="39" t="s">
        <v>2</v>
      </c>
      <c r="G5" s="60" t="s">
        <v>1001</v>
      </c>
      <c r="H5" s="203" t="s">
        <v>904</v>
      </c>
      <c r="I5" s="203"/>
      <c r="J5" s="203"/>
      <c r="K5" s="203"/>
      <c r="L5" s="203"/>
      <c r="M5" s="40"/>
      <c r="N5" s="40"/>
      <c r="O5" s="200" t="s">
        <v>905</v>
      </c>
      <c r="P5" s="201"/>
      <c r="Q5" s="201"/>
      <c r="R5" s="201"/>
      <c r="S5" s="202"/>
      <c r="T5" s="40"/>
      <c r="U5" s="40"/>
      <c r="V5" s="200" t="s">
        <v>997</v>
      </c>
      <c r="W5" s="201"/>
      <c r="X5" s="201"/>
      <c r="Y5" s="201"/>
      <c r="Z5" s="202"/>
      <c r="AA5" s="40"/>
      <c r="AB5" s="40"/>
      <c r="AC5" s="41"/>
      <c r="AD5" s="33"/>
      <c r="AE5" s="42" t="s">
        <v>632</v>
      </c>
      <c r="AF5" s="33"/>
    </row>
    <row r="6" spans="1:32" ht="94.5" customHeight="1">
      <c r="A6" s="43" t="s">
        <v>3</v>
      </c>
      <c r="B6" s="210" t="s">
        <v>4</v>
      </c>
      <c r="C6" s="45" t="s">
        <v>5</v>
      </c>
      <c r="D6" s="44" t="s">
        <v>6</v>
      </c>
      <c r="E6" s="44" t="s">
        <v>7</v>
      </c>
      <c r="F6" s="44" t="s">
        <v>8</v>
      </c>
      <c r="G6" s="207" t="s">
        <v>1002</v>
      </c>
      <c r="H6" s="46" t="s">
        <v>9</v>
      </c>
      <c r="I6" s="47" t="s">
        <v>10</v>
      </c>
      <c r="J6" s="47" t="s">
        <v>11</v>
      </c>
      <c r="K6" s="47" t="s">
        <v>12</v>
      </c>
      <c r="L6" s="47" t="s">
        <v>13</v>
      </c>
      <c r="M6" s="48" t="s">
        <v>14</v>
      </c>
      <c r="N6" s="48" t="s">
        <v>15</v>
      </c>
      <c r="O6" s="46" t="s">
        <v>9</v>
      </c>
      <c r="P6" s="47" t="s">
        <v>10</v>
      </c>
      <c r="Q6" s="47" t="s">
        <v>11</v>
      </c>
      <c r="R6" s="47" t="s">
        <v>12</v>
      </c>
      <c r="S6" s="47" t="s">
        <v>13</v>
      </c>
      <c r="T6" s="48" t="s">
        <v>14</v>
      </c>
      <c r="U6" s="48" t="s">
        <v>15</v>
      </c>
      <c r="V6" s="46" t="s">
        <v>9</v>
      </c>
      <c r="W6" s="47" t="s">
        <v>10</v>
      </c>
      <c r="X6" s="47" t="s">
        <v>11</v>
      </c>
      <c r="Y6" s="47" t="s">
        <v>12</v>
      </c>
      <c r="Z6" s="47" t="s">
        <v>13</v>
      </c>
      <c r="AA6" s="48" t="s">
        <v>14</v>
      </c>
      <c r="AB6" s="48" t="s">
        <v>15</v>
      </c>
      <c r="AC6" s="49" t="s">
        <v>16</v>
      </c>
      <c r="AD6" s="33"/>
      <c r="AE6" s="34"/>
      <c r="AF6" s="33"/>
    </row>
    <row r="7" spans="1:32" ht="82.5" customHeight="1">
      <c r="A7" s="50"/>
      <c r="D7" s="52" t="s">
        <v>17</v>
      </c>
      <c r="E7" s="53"/>
      <c r="F7" s="52"/>
      <c r="G7" s="208" t="s">
        <v>1003</v>
      </c>
      <c r="H7" s="54">
        <v>46076</v>
      </c>
      <c r="I7" s="54">
        <v>46077</v>
      </c>
      <c r="J7" s="54">
        <v>46078</v>
      </c>
      <c r="K7" s="54">
        <v>46079</v>
      </c>
      <c r="L7" s="54">
        <v>46080</v>
      </c>
      <c r="M7" s="55">
        <v>46081</v>
      </c>
      <c r="N7" s="55">
        <v>46082</v>
      </c>
      <c r="O7" s="54">
        <v>46083</v>
      </c>
      <c r="P7" s="54">
        <v>46084</v>
      </c>
      <c r="Q7" s="54">
        <v>46085</v>
      </c>
      <c r="R7" s="54">
        <v>46086</v>
      </c>
      <c r="S7" s="54">
        <v>46087</v>
      </c>
      <c r="T7" s="55">
        <v>46088</v>
      </c>
      <c r="U7" s="55">
        <v>46089</v>
      </c>
      <c r="V7" s="54">
        <v>46090</v>
      </c>
      <c r="W7" s="54">
        <v>46091</v>
      </c>
      <c r="X7" s="54">
        <v>46092</v>
      </c>
      <c r="Y7" s="54">
        <v>46093</v>
      </c>
      <c r="Z7" s="54">
        <v>46094</v>
      </c>
      <c r="AA7" s="55">
        <v>46095</v>
      </c>
      <c r="AB7" s="55">
        <v>46096</v>
      </c>
      <c r="AC7" s="56"/>
      <c r="AD7" s="33"/>
      <c r="AE7" s="34" t="s">
        <v>663</v>
      </c>
      <c r="AF7" s="33"/>
    </row>
    <row r="8" spans="1:32" ht="105" customHeight="1">
      <c r="A8" s="57">
        <v>1</v>
      </c>
      <c r="B8" s="87" t="s">
        <v>622</v>
      </c>
      <c r="C8" s="58" t="s">
        <v>18</v>
      </c>
      <c r="D8" s="58" t="s">
        <v>19</v>
      </c>
      <c r="E8" s="58"/>
      <c r="F8" s="39"/>
      <c r="G8" s="60"/>
      <c r="H8" s="59"/>
      <c r="I8" s="39">
        <v>308</v>
      </c>
      <c r="J8" s="39">
        <v>308</v>
      </c>
      <c r="K8" s="39"/>
      <c r="L8" s="59"/>
      <c r="M8" s="39">
        <v>308</v>
      </c>
      <c r="N8" s="60"/>
      <c r="O8" s="59"/>
      <c r="P8" s="39">
        <v>308</v>
      </c>
      <c r="Q8" s="39">
        <v>308</v>
      </c>
      <c r="R8" s="39"/>
      <c r="S8" s="59"/>
      <c r="T8" s="39">
        <v>308</v>
      </c>
      <c r="U8" s="60"/>
      <c r="V8" s="59"/>
      <c r="W8" s="39">
        <v>308</v>
      </c>
      <c r="X8" s="39">
        <v>308</v>
      </c>
      <c r="Y8" s="39"/>
      <c r="Z8" s="59"/>
      <c r="AA8" s="39">
        <v>308</v>
      </c>
      <c r="AB8" s="60"/>
      <c r="AC8" s="59"/>
      <c r="AD8" s="22" t="e">
        <f>#REF!&amp;#REF!</f>
        <v>#REF!</v>
      </c>
      <c r="AE8" s="34"/>
      <c r="AF8" s="33"/>
    </row>
    <row r="9" spans="1:32" ht="105" customHeight="1">
      <c r="A9" s="57">
        <v>1</v>
      </c>
      <c r="B9" s="87" t="s">
        <v>622</v>
      </c>
      <c r="C9" s="58" t="s">
        <v>72</v>
      </c>
      <c r="D9" s="58"/>
      <c r="E9" s="58" t="s">
        <v>653</v>
      </c>
      <c r="F9" s="39"/>
      <c r="G9" s="60"/>
      <c r="H9" s="59" t="s">
        <v>656</v>
      </c>
      <c r="I9" s="39"/>
      <c r="J9" s="39"/>
      <c r="K9" s="59" t="s">
        <v>656</v>
      </c>
      <c r="L9" s="59" t="s">
        <v>656</v>
      </c>
      <c r="M9" s="60"/>
      <c r="N9" s="60"/>
      <c r="O9" s="59" t="s">
        <v>656</v>
      </c>
      <c r="P9" s="39"/>
      <c r="Q9" s="39"/>
      <c r="R9" s="59" t="s">
        <v>656</v>
      </c>
      <c r="S9" s="59" t="s">
        <v>656</v>
      </c>
      <c r="T9" s="60"/>
      <c r="U9" s="60"/>
      <c r="V9" s="59" t="s">
        <v>656</v>
      </c>
      <c r="W9" s="39"/>
      <c r="X9" s="39"/>
      <c r="Y9" s="59" t="s">
        <v>656</v>
      </c>
      <c r="Z9" s="59" t="s">
        <v>656</v>
      </c>
      <c r="AA9" s="60"/>
      <c r="AB9" s="60"/>
      <c r="AC9" s="59"/>
      <c r="AD9" s="22"/>
      <c r="AE9" s="61"/>
      <c r="AF9" s="33"/>
    </row>
    <row r="10" spans="1:32" ht="105" customHeight="1">
      <c r="A10" s="57">
        <v>2</v>
      </c>
      <c r="B10" s="87" t="s">
        <v>540</v>
      </c>
      <c r="C10" s="58" t="s">
        <v>18</v>
      </c>
      <c r="D10" s="58" t="s">
        <v>19</v>
      </c>
      <c r="E10" s="58"/>
      <c r="F10" s="39"/>
      <c r="G10" s="60"/>
      <c r="H10" s="39">
        <v>105</v>
      </c>
      <c r="I10" s="39">
        <v>105</v>
      </c>
      <c r="J10" s="39"/>
      <c r="K10" s="39"/>
      <c r="L10" s="39"/>
      <c r="M10" s="60"/>
      <c r="N10" s="60"/>
      <c r="O10" s="39">
        <v>105</v>
      </c>
      <c r="P10" s="39">
        <v>105</v>
      </c>
      <c r="Q10" s="59"/>
      <c r="R10" s="59"/>
      <c r="S10" s="39"/>
      <c r="T10" s="60"/>
      <c r="U10" s="60"/>
      <c r="V10" s="39">
        <v>105</v>
      </c>
      <c r="W10" s="39">
        <v>105</v>
      </c>
      <c r="X10" s="59"/>
      <c r="Y10" s="39"/>
      <c r="Z10" s="59"/>
      <c r="AA10" s="60"/>
      <c r="AB10" s="60"/>
      <c r="AC10" s="59"/>
      <c r="AD10" s="22"/>
      <c r="AE10" s="61"/>
      <c r="AF10" s="33"/>
    </row>
    <row r="11" spans="1:32" ht="105" customHeight="1">
      <c r="A11" s="57">
        <v>2</v>
      </c>
      <c r="B11" s="87" t="s">
        <v>540</v>
      </c>
      <c r="C11" s="58" t="s">
        <v>26</v>
      </c>
      <c r="D11" s="58" t="s">
        <v>921</v>
      </c>
      <c r="E11" s="58" t="s">
        <v>920</v>
      </c>
      <c r="F11" s="39">
        <v>8</v>
      </c>
      <c r="G11" s="60"/>
      <c r="H11" s="39"/>
      <c r="I11" s="39"/>
      <c r="J11" s="59"/>
      <c r="K11" s="59" t="s">
        <v>28</v>
      </c>
      <c r="L11" s="59" t="s">
        <v>28</v>
      </c>
      <c r="M11" s="60"/>
      <c r="N11" s="60"/>
      <c r="O11" s="39"/>
      <c r="P11" s="39"/>
      <c r="Q11" s="59" t="s">
        <v>28</v>
      </c>
      <c r="R11" s="59" t="s">
        <v>28</v>
      </c>
      <c r="S11" s="59" t="s">
        <v>28</v>
      </c>
      <c r="T11" s="60"/>
      <c r="U11" s="60"/>
      <c r="V11" s="39"/>
      <c r="W11" s="39"/>
      <c r="X11" s="59" t="s">
        <v>28</v>
      </c>
      <c r="Y11" s="59" t="s">
        <v>28</v>
      </c>
      <c r="Z11" s="59" t="s">
        <v>28</v>
      </c>
      <c r="AA11" s="60"/>
      <c r="AB11" s="60"/>
      <c r="AC11" s="59"/>
      <c r="AD11" s="22"/>
      <c r="AE11" s="62"/>
      <c r="AF11" s="33"/>
    </row>
    <row r="12" spans="1:32" ht="105" customHeight="1">
      <c r="A12" s="57">
        <v>3</v>
      </c>
      <c r="B12" s="87" t="s">
        <v>541</v>
      </c>
      <c r="C12" s="58" t="s">
        <v>18</v>
      </c>
      <c r="D12" s="58" t="s">
        <v>19</v>
      </c>
      <c r="E12" s="58"/>
      <c r="F12" s="39"/>
      <c r="G12" s="60"/>
      <c r="H12" s="39">
        <v>106</v>
      </c>
      <c r="I12" s="39">
        <v>106</v>
      </c>
      <c r="J12" s="39"/>
      <c r="K12" s="39"/>
      <c r="L12" s="39"/>
      <c r="M12" s="60"/>
      <c r="N12" s="60"/>
      <c r="O12" s="39">
        <v>106</v>
      </c>
      <c r="P12" s="39">
        <v>106</v>
      </c>
      <c r="Q12" s="59"/>
      <c r="R12" s="59"/>
      <c r="S12" s="39"/>
      <c r="T12" s="60"/>
      <c r="U12" s="60"/>
      <c r="V12" s="39">
        <v>106</v>
      </c>
      <c r="W12" s="39">
        <v>106</v>
      </c>
      <c r="X12" s="59"/>
      <c r="Y12" s="39"/>
      <c r="Z12" s="59"/>
      <c r="AA12" s="60"/>
      <c r="AB12" s="60"/>
      <c r="AC12" s="59"/>
      <c r="AD12" s="22"/>
      <c r="AE12" s="61"/>
      <c r="AF12" s="33"/>
    </row>
    <row r="13" spans="1:32" ht="105" customHeight="1">
      <c r="A13" s="57">
        <v>3</v>
      </c>
      <c r="B13" s="87" t="s">
        <v>541</v>
      </c>
      <c r="C13" s="58" t="s">
        <v>85</v>
      </c>
      <c r="D13" s="58" t="s">
        <v>114</v>
      </c>
      <c r="E13" s="58" t="s">
        <v>709</v>
      </c>
      <c r="F13" s="39">
        <v>8</v>
      </c>
      <c r="G13" s="60"/>
      <c r="H13" s="39"/>
      <c r="I13" s="39"/>
      <c r="J13" s="39" t="s">
        <v>86</v>
      </c>
      <c r="K13" s="39"/>
      <c r="L13" s="39"/>
      <c r="M13" s="60"/>
      <c r="N13" s="60"/>
      <c r="O13" s="39"/>
      <c r="P13" s="39"/>
      <c r="Q13" s="39" t="s">
        <v>86</v>
      </c>
      <c r="R13" s="39"/>
      <c r="S13" s="39"/>
      <c r="T13" s="60"/>
      <c r="U13" s="60"/>
      <c r="V13" s="39"/>
      <c r="W13" s="39"/>
      <c r="X13" s="39" t="s">
        <v>86</v>
      </c>
      <c r="Y13" s="39"/>
      <c r="Z13" s="39"/>
      <c r="AA13" s="60"/>
      <c r="AB13" s="60"/>
      <c r="AC13" s="59"/>
      <c r="AD13" s="22"/>
      <c r="AE13" s="62" t="s">
        <v>774</v>
      </c>
      <c r="AF13" s="33"/>
    </row>
    <row r="14" spans="1:32" ht="105" customHeight="1">
      <c r="A14" s="57">
        <v>3</v>
      </c>
      <c r="B14" s="87" t="s">
        <v>541</v>
      </c>
      <c r="C14" s="58" t="s">
        <v>516</v>
      </c>
      <c r="D14" s="58" t="s">
        <v>692</v>
      </c>
      <c r="E14" s="58" t="s">
        <v>691</v>
      </c>
      <c r="F14" s="39">
        <v>8</v>
      </c>
      <c r="G14" s="60"/>
      <c r="H14" s="39"/>
      <c r="I14" s="39"/>
      <c r="J14" s="39"/>
      <c r="K14" s="39" t="s">
        <v>76</v>
      </c>
      <c r="L14" s="39"/>
      <c r="M14" s="60"/>
      <c r="N14" s="60"/>
      <c r="O14" s="39"/>
      <c r="P14" s="39"/>
      <c r="Q14" s="39"/>
      <c r="R14" s="39" t="s">
        <v>76</v>
      </c>
      <c r="S14" s="39"/>
      <c r="T14" s="60"/>
      <c r="U14" s="60"/>
      <c r="V14" s="59"/>
      <c r="W14" s="39"/>
      <c r="X14" s="39"/>
      <c r="Y14" s="39" t="s">
        <v>76</v>
      </c>
      <c r="Z14" s="39" t="s">
        <v>76</v>
      </c>
      <c r="AA14" s="60"/>
      <c r="AB14" s="60"/>
      <c r="AC14" s="59"/>
      <c r="AD14" s="22"/>
      <c r="AE14" s="62" t="s">
        <v>851</v>
      </c>
      <c r="AF14" s="33"/>
    </row>
    <row r="15" spans="1:32" ht="105" customHeight="1">
      <c r="A15" s="57">
        <v>4</v>
      </c>
      <c r="B15" s="87" t="s">
        <v>558</v>
      </c>
      <c r="C15" s="58" t="s">
        <v>18</v>
      </c>
      <c r="D15" s="58" t="s">
        <v>19</v>
      </c>
      <c r="E15" s="58"/>
      <c r="F15" s="39"/>
      <c r="G15" s="60"/>
      <c r="H15" s="39"/>
      <c r="I15" s="39"/>
      <c r="J15" s="39"/>
      <c r="K15" s="39">
        <v>206</v>
      </c>
      <c r="L15" s="39">
        <v>206</v>
      </c>
      <c r="M15" s="60"/>
      <c r="N15" s="60"/>
      <c r="O15" s="39"/>
      <c r="P15" s="39"/>
      <c r="Q15" s="39"/>
      <c r="R15" s="39">
        <v>206</v>
      </c>
      <c r="S15" s="39">
        <v>206</v>
      </c>
      <c r="T15" s="60"/>
      <c r="U15" s="60"/>
      <c r="V15" s="59"/>
      <c r="W15" s="39"/>
      <c r="X15" s="39"/>
      <c r="Y15" s="39">
        <v>206</v>
      </c>
      <c r="Z15" s="39">
        <v>206</v>
      </c>
      <c r="AA15" s="60"/>
      <c r="AB15" s="60"/>
      <c r="AC15" s="59"/>
      <c r="AD15" s="22"/>
      <c r="AE15" s="61"/>
      <c r="AF15" s="33"/>
    </row>
    <row r="16" spans="1:32" ht="105" customHeight="1">
      <c r="A16" s="57">
        <v>4</v>
      </c>
      <c r="B16" s="87" t="s">
        <v>558</v>
      </c>
      <c r="C16" s="58" t="s">
        <v>516</v>
      </c>
      <c r="D16" s="58" t="s">
        <v>698</v>
      </c>
      <c r="E16" s="58" t="s">
        <v>734</v>
      </c>
      <c r="F16" s="39">
        <v>6</v>
      </c>
      <c r="G16" s="60"/>
      <c r="H16" s="39" t="s">
        <v>76</v>
      </c>
      <c r="I16" s="39" t="s">
        <v>76</v>
      </c>
      <c r="J16" s="39" t="s">
        <v>76</v>
      </c>
      <c r="K16" s="39"/>
      <c r="L16" s="39"/>
      <c r="M16" s="60"/>
      <c r="N16" s="60"/>
      <c r="O16" s="39" t="s">
        <v>76</v>
      </c>
      <c r="P16" s="39"/>
      <c r="Q16" s="39"/>
      <c r="R16" s="39"/>
      <c r="S16" s="39"/>
      <c r="T16" s="60"/>
      <c r="U16" s="60"/>
      <c r="V16" s="39"/>
      <c r="W16" s="39"/>
      <c r="X16" s="39"/>
      <c r="Y16" s="39"/>
      <c r="Z16" s="39"/>
      <c r="AA16" s="60"/>
      <c r="AB16" s="60"/>
      <c r="AC16" s="59"/>
      <c r="AD16" s="22"/>
      <c r="AE16" s="62" t="s">
        <v>781</v>
      </c>
      <c r="AF16" s="33"/>
    </row>
    <row r="17" spans="1:38" ht="105" customHeight="1">
      <c r="A17" s="57">
        <v>4</v>
      </c>
      <c r="B17" s="87" t="s">
        <v>558</v>
      </c>
      <c r="C17" s="58" t="s">
        <v>516</v>
      </c>
      <c r="D17" s="58" t="s">
        <v>698</v>
      </c>
      <c r="E17" s="58" t="s">
        <v>443</v>
      </c>
      <c r="F17" s="39">
        <v>6</v>
      </c>
      <c r="G17" s="60"/>
      <c r="H17" s="39"/>
      <c r="I17" s="39"/>
      <c r="J17" s="39"/>
      <c r="K17" s="39"/>
      <c r="L17" s="39"/>
      <c r="M17" s="60"/>
      <c r="N17" s="60"/>
      <c r="O17" s="39"/>
      <c r="P17" s="39" t="s">
        <v>76</v>
      </c>
      <c r="Q17" s="39"/>
      <c r="R17" s="39"/>
      <c r="S17" s="39"/>
      <c r="T17" s="60"/>
      <c r="U17" s="60"/>
      <c r="V17" s="39"/>
      <c r="W17" s="39"/>
      <c r="X17" s="39"/>
      <c r="Y17" s="39"/>
      <c r="Z17" s="39"/>
      <c r="AA17" s="60"/>
      <c r="AB17" s="60"/>
      <c r="AC17" s="59" t="s">
        <v>734</v>
      </c>
      <c r="AD17" s="22"/>
      <c r="AE17" s="62"/>
      <c r="AF17" s="33"/>
    </row>
    <row r="18" spans="1:38" ht="105" customHeight="1">
      <c r="A18" s="57">
        <v>5</v>
      </c>
      <c r="B18" s="87" t="s">
        <v>558</v>
      </c>
      <c r="C18" s="58" t="s">
        <v>516</v>
      </c>
      <c r="D18" s="58" t="s">
        <v>923</v>
      </c>
      <c r="E18" s="58" t="s">
        <v>922</v>
      </c>
      <c r="F18" s="39">
        <v>6</v>
      </c>
      <c r="G18" s="60"/>
      <c r="H18" s="39"/>
      <c r="I18" s="39"/>
      <c r="J18" s="39"/>
      <c r="K18" s="39"/>
      <c r="L18" s="39"/>
      <c r="M18" s="60"/>
      <c r="N18" s="60"/>
      <c r="O18" s="39"/>
      <c r="P18" s="39"/>
      <c r="Q18" s="39"/>
      <c r="R18" s="39"/>
      <c r="S18" s="39"/>
      <c r="T18" s="60"/>
      <c r="U18" s="60"/>
      <c r="V18" s="39" t="s">
        <v>76</v>
      </c>
      <c r="W18" s="39" t="s">
        <v>76</v>
      </c>
      <c r="X18" s="39"/>
      <c r="Y18" s="39"/>
      <c r="Z18" s="39"/>
      <c r="AA18" s="60"/>
      <c r="AB18" s="60"/>
      <c r="AC18" s="59"/>
      <c r="AD18" s="22"/>
      <c r="AE18" s="62"/>
      <c r="AF18" s="33"/>
    </row>
    <row r="19" spans="1:38" ht="105" customHeight="1">
      <c r="A19" s="57">
        <v>5</v>
      </c>
      <c r="B19" s="87" t="s">
        <v>559</v>
      </c>
      <c r="C19" s="58" t="s">
        <v>18</v>
      </c>
      <c r="D19" s="58" t="s">
        <v>19</v>
      </c>
      <c r="E19" s="58"/>
      <c r="F19" s="39"/>
      <c r="G19" s="60"/>
      <c r="H19" s="39"/>
      <c r="I19" s="39"/>
      <c r="J19" s="39"/>
      <c r="K19" s="39">
        <v>207</v>
      </c>
      <c r="L19" s="39">
        <v>207</v>
      </c>
      <c r="M19" s="60"/>
      <c r="N19" s="60"/>
      <c r="O19" s="39"/>
      <c r="P19" s="39"/>
      <c r="Q19" s="39"/>
      <c r="R19" s="39">
        <v>207</v>
      </c>
      <c r="S19" s="39">
        <v>207</v>
      </c>
      <c r="T19" s="60"/>
      <c r="U19" s="60"/>
      <c r="V19" s="59"/>
      <c r="W19" s="39"/>
      <c r="X19" s="39"/>
      <c r="Y19" s="39">
        <v>207</v>
      </c>
      <c r="Z19" s="39">
        <v>207</v>
      </c>
      <c r="AA19" s="60"/>
      <c r="AB19" s="60"/>
      <c r="AC19" s="59"/>
      <c r="AD19" s="22"/>
      <c r="AE19" s="61"/>
      <c r="AF19" s="33"/>
    </row>
    <row r="20" spans="1:38" ht="105" customHeight="1">
      <c r="A20" s="57">
        <v>5</v>
      </c>
      <c r="B20" s="87" t="s">
        <v>559</v>
      </c>
      <c r="C20" s="58" t="s">
        <v>306</v>
      </c>
      <c r="D20" s="58" t="s">
        <v>811</v>
      </c>
      <c r="E20" s="58" t="s">
        <v>810</v>
      </c>
      <c r="F20" s="39">
        <v>6</v>
      </c>
      <c r="G20" s="60"/>
      <c r="H20" s="39" t="s">
        <v>80</v>
      </c>
      <c r="I20" s="39" t="s">
        <v>80</v>
      </c>
      <c r="J20" s="39"/>
      <c r="K20" s="39"/>
      <c r="L20" s="39"/>
      <c r="M20" s="60"/>
      <c r="N20" s="60"/>
      <c r="O20" s="39" t="s">
        <v>80</v>
      </c>
      <c r="P20" s="39"/>
      <c r="Q20" s="39"/>
      <c r="R20" s="39"/>
      <c r="S20" s="39"/>
      <c r="T20" s="60"/>
      <c r="U20" s="60"/>
      <c r="V20" s="39" t="s">
        <v>80</v>
      </c>
      <c r="W20" s="39"/>
      <c r="X20" s="39"/>
      <c r="Y20" s="39"/>
      <c r="Z20" s="59"/>
      <c r="AA20" s="60"/>
      <c r="AB20" s="60"/>
      <c r="AC20" s="59"/>
      <c r="AD20" s="22"/>
      <c r="AE20" s="62" t="s">
        <v>852</v>
      </c>
      <c r="AF20" s="33"/>
    </row>
    <row r="21" spans="1:38" ht="105" customHeight="1">
      <c r="A21" s="57">
        <v>5</v>
      </c>
      <c r="B21" s="87" t="s">
        <v>559</v>
      </c>
      <c r="C21" s="58" t="s">
        <v>75</v>
      </c>
      <c r="D21" s="58" t="s">
        <v>958</v>
      </c>
      <c r="E21" s="58" t="s">
        <v>734</v>
      </c>
      <c r="F21" s="39">
        <v>6</v>
      </c>
      <c r="G21" s="60"/>
      <c r="H21" s="39"/>
      <c r="I21" s="39"/>
      <c r="J21" s="39"/>
      <c r="K21" s="39"/>
      <c r="L21" s="39"/>
      <c r="M21" s="60"/>
      <c r="N21" s="60"/>
      <c r="O21" s="39"/>
      <c r="P21" s="59" t="s">
        <v>76</v>
      </c>
      <c r="Q21" s="39"/>
      <c r="R21" s="39"/>
      <c r="S21" s="39"/>
      <c r="T21" s="60"/>
      <c r="U21" s="60"/>
      <c r="V21" s="39"/>
      <c r="W21" s="59" t="s">
        <v>76</v>
      </c>
      <c r="X21" s="39"/>
      <c r="Y21" s="39"/>
      <c r="Z21" s="59"/>
      <c r="AA21" s="60"/>
      <c r="AB21" s="60"/>
      <c r="AC21" s="59"/>
      <c r="AD21" s="22"/>
      <c r="AE21" s="62"/>
      <c r="AF21" s="33"/>
    </row>
    <row r="22" spans="1:38" ht="105" customHeight="1">
      <c r="A22" s="57">
        <v>5</v>
      </c>
      <c r="B22" s="87" t="s">
        <v>559</v>
      </c>
      <c r="C22" s="58" t="s">
        <v>516</v>
      </c>
      <c r="D22" s="58" t="s">
        <v>484</v>
      </c>
      <c r="E22" s="58" t="s">
        <v>922</v>
      </c>
      <c r="F22" s="39">
        <v>6</v>
      </c>
      <c r="G22" s="60"/>
      <c r="H22" s="39"/>
      <c r="I22" s="39"/>
      <c r="J22" s="39"/>
      <c r="K22" s="39"/>
      <c r="L22" s="39"/>
      <c r="M22" s="60"/>
      <c r="N22" s="60"/>
      <c r="O22" s="39"/>
      <c r="P22" s="39"/>
      <c r="Q22" s="39" t="s">
        <v>76</v>
      </c>
      <c r="R22" s="39"/>
      <c r="S22" s="39"/>
      <c r="T22" s="60"/>
      <c r="U22" s="60"/>
      <c r="V22" s="39"/>
      <c r="W22" s="39"/>
      <c r="X22" s="39" t="s">
        <v>76</v>
      </c>
      <c r="Y22" s="39"/>
      <c r="Z22" s="59"/>
      <c r="AA22" s="60"/>
      <c r="AB22" s="60"/>
      <c r="AC22" s="59"/>
      <c r="AD22" s="22"/>
      <c r="AE22" s="62"/>
      <c r="AF22" s="63"/>
      <c r="AG22" s="63"/>
      <c r="AH22" s="63"/>
      <c r="AI22" s="51"/>
      <c r="AJ22" s="51"/>
      <c r="AK22" s="51"/>
      <c r="AL22" s="51"/>
    </row>
    <row r="23" spans="1:38" ht="105" customHeight="1">
      <c r="A23" s="57">
        <v>7</v>
      </c>
      <c r="B23" s="87" t="s">
        <v>482</v>
      </c>
      <c r="C23" s="58" t="s">
        <v>826</v>
      </c>
      <c r="D23" s="58" t="s">
        <v>35</v>
      </c>
      <c r="E23" s="58" t="s">
        <v>171</v>
      </c>
      <c r="F23" s="39">
        <v>5</v>
      </c>
      <c r="G23" s="60"/>
      <c r="H23" s="39"/>
      <c r="I23" s="39"/>
      <c r="J23" s="39"/>
      <c r="K23" s="39"/>
      <c r="L23" s="162" t="s">
        <v>642</v>
      </c>
      <c r="M23" s="60"/>
      <c r="N23" s="60"/>
      <c r="O23" s="39"/>
      <c r="P23" s="39" t="s">
        <v>642</v>
      </c>
      <c r="Q23" s="39"/>
      <c r="R23" s="39"/>
      <c r="S23" s="39"/>
      <c r="T23" s="60"/>
      <c r="U23" s="60"/>
      <c r="V23" s="39"/>
      <c r="W23" s="39"/>
      <c r="X23" s="39"/>
      <c r="Y23" s="39"/>
      <c r="Z23" s="39" t="s">
        <v>641</v>
      </c>
      <c r="AA23" s="60"/>
      <c r="AB23" s="60"/>
      <c r="AC23" s="59" t="s">
        <v>847</v>
      </c>
      <c r="AD23" s="22"/>
      <c r="AE23" s="63" t="s">
        <v>644</v>
      </c>
      <c r="AF23" s="63"/>
      <c r="AG23" s="63"/>
      <c r="AH23" s="63"/>
      <c r="AI23" s="51"/>
      <c r="AJ23" s="51"/>
      <c r="AK23" s="51"/>
      <c r="AL23" s="51"/>
    </row>
    <row r="24" spans="1:38" ht="105" customHeight="1">
      <c r="A24" s="57">
        <v>7</v>
      </c>
      <c r="B24" s="87" t="s">
        <v>482</v>
      </c>
      <c r="C24" s="58" t="s">
        <v>53</v>
      </c>
      <c r="D24" s="58" t="s">
        <v>701</v>
      </c>
      <c r="E24" s="58" t="s">
        <v>702</v>
      </c>
      <c r="F24" s="39">
        <v>8</v>
      </c>
      <c r="G24" s="60"/>
      <c r="H24" s="39" t="s">
        <v>252</v>
      </c>
      <c r="I24" s="39" t="s">
        <v>252</v>
      </c>
      <c r="J24" s="39" t="s">
        <v>252</v>
      </c>
      <c r="K24" s="39" t="s">
        <v>252</v>
      </c>
      <c r="L24" s="39"/>
      <c r="M24" s="60"/>
      <c r="N24" s="60"/>
      <c r="O24" s="39" t="s">
        <v>252</v>
      </c>
      <c r="P24" s="39"/>
      <c r="Q24" s="39"/>
      <c r="R24" s="39"/>
      <c r="S24" s="39" t="s">
        <v>252</v>
      </c>
      <c r="T24" s="60"/>
      <c r="U24" s="60"/>
      <c r="V24" s="39"/>
      <c r="W24" s="39"/>
      <c r="X24" s="39"/>
      <c r="Y24" s="39"/>
      <c r="Z24" s="39"/>
      <c r="AA24" s="60"/>
      <c r="AB24" s="60"/>
      <c r="AC24" s="59"/>
      <c r="AD24" s="22"/>
      <c r="AE24" s="65" t="s">
        <v>853</v>
      </c>
      <c r="AF24" s="63"/>
      <c r="AG24" s="63"/>
      <c r="AH24" s="63"/>
      <c r="AI24" s="51"/>
      <c r="AJ24" s="51"/>
      <c r="AK24" s="51"/>
      <c r="AL24" s="51"/>
    </row>
    <row r="25" spans="1:38" ht="105" customHeight="1">
      <c r="A25" s="57">
        <v>7</v>
      </c>
      <c r="B25" s="87" t="s">
        <v>482</v>
      </c>
      <c r="C25" s="58" t="s">
        <v>53</v>
      </c>
      <c r="D25" s="58" t="s">
        <v>701</v>
      </c>
      <c r="E25" s="58" t="s">
        <v>443</v>
      </c>
      <c r="F25" s="39">
        <v>8</v>
      </c>
      <c r="G25" s="60"/>
      <c r="H25" s="39"/>
      <c r="I25" s="39"/>
      <c r="J25" s="39"/>
      <c r="K25" s="39"/>
      <c r="L25" s="39"/>
      <c r="M25" s="60"/>
      <c r="N25" s="60"/>
      <c r="O25" s="39"/>
      <c r="P25" s="39"/>
      <c r="Q25" s="39"/>
      <c r="R25" s="39"/>
      <c r="S25" s="39"/>
      <c r="T25" s="60"/>
      <c r="U25" s="60"/>
      <c r="V25" s="39" t="s">
        <v>252</v>
      </c>
      <c r="W25" s="39"/>
      <c r="X25" s="39"/>
      <c r="Y25" s="39"/>
      <c r="Z25" s="39"/>
      <c r="AA25" s="60"/>
      <c r="AB25" s="60"/>
      <c r="AC25" s="59"/>
      <c r="AD25" s="22"/>
      <c r="AE25" s="65"/>
      <c r="AF25" s="63"/>
      <c r="AG25" s="63"/>
      <c r="AH25" s="63"/>
      <c r="AI25" s="51"/>
      <c r="AJ25" s="51"/>
      <c r="AK25" s="51"/>
      <c r="AL25" s="51"/>
    </row>
    <row r="26" spans="1:38" ht="122.25" customHeight="1">
      <c r="A26" s="57">
        <v>7</v>
      </c>
      <c r="B26" s="87" t="s">
        <v>482</v>
      </c>
      <c r="C26" s="58" t="s">
        <v>53</v>
      </c>
      <c r="D26" s="58" t="s">
        <v>972</v>
      </c>
      <c r="E26" s="58" t="s">
        <v>971</v>
      </c>
      <c r="F26" s="39">
        <v>8</v>
      </c>
      <c r="G26" s="60"/>
      <c r="H26" s="39"/>
      <c r="I26" s="39"/>
      <c r="J26" s="39"/>
      <c r="K26" s="39"/>
      <c r="L26" s="39"/>
      <c r="M26" s="60"/>
      <c r="N26" s="60"/>
      <c r="O26" s="39"/>
      <c r="P26" s="39"/>
      <c r="Q26" s="39" t="s">
        <v>987</v>
      </c>
      <c r="R26" s="39" t="s">
        <v>987</v>
      </c>
      <c r="S26" s="39"/>
      <c r="T26" s="60"/>
      <c r="U26" s="60"/>
      <c r="V26" s="39"/>
      <c r="W26" s="39" t="s">
        <v>987</v>
      </c>
      <c r="X26" s="39" t="s">
        <v>987</v>
      </c>
      <c r="Y26" s="39" t="s">
        <v>987</v>
      </c>
      <c r="Z26" s="39"/>
      <c r="AA26" s="60"/>
      <c r="AB26" s="60"/>
      <c r="AC26" s="59"/>
      <c r="AD26" s="22"/>
      <c r="AE26" s="65"/>
      <c r="AF26" s="63"/>
      <c r="AG26" s="63"/>
      <c r="AH26" s="63"/>
      <c r="AI26" s="51"/>
      <c r="AJ26" s="51"/>
      <c r="AK26" s="51"/>
      <c r="AL26" s="51"/>
    </row>
    <row r="27" spans="1:38" ht="105" customHeight="1">
      <c r="A27" s="57">
        <v>8</v>
      </c>
      <c r="B27" s="87" t="s">
        <v>486</v>
      </c>
      <c r="C27" s="58" t="s">
        <v>101</v>
      </c>
      <c r="D27" s="58" t="s">
        <v>114</v>
      </c>
      <c r="E27" s="58" t="s">
        <v>738</v>
      </c>
      <c r="F27" s="39">
        <v>8</v>
      </c>
      <c r="G27" s="60"/>
      <c r="H27" s="39" t="s">
        <v>254</v>
      </c>
      <c r="I27" s="39" t="s">
        <v>254</v>
      </c>
      <c r="J27" s="39" t="s">
        <v>254</v>
      </c>
      <c r="K27" s="39"/>
      <c r="L27" s="39"/>
      <c r="M27" s="60"/>
      <c r="N27" s="60"/>
      <c r="O27" s="39"/>
      <c r="P27" s="39"/>
      <c r="Q27" s="39"/>
      <c r="R27" s="39"/>
      <c r="S27" s="39"/>
      <c r="T27" s="60"/>
      <c r="U27" s="60"/>
      <c r="V27" s="39"/>
      <c r="W27" s="39"/>
      <c r="X27" s="39"/>
      <c r="Y27" s="39"/>
      <c r="Z27" s="39"/>
      <c r="AA27" s="60"/>
      <c r="AB27" s="60"/>
      <c r="AC27" s="59"/>
      <c r="AD27" s="22"/>
      <c r="AE27" s="65" t="s">
        <v>854</v>
      </c>
      <c r="AF27" s="63"/>
      <c r="AG27" s="63"/>
      <c r="AH27" s="63"/>
      <c r="AI27" s="51"/>
      <c r="AJ27" s="51"/>
      <c r="AK27" s="51"/>
      <c r="AL27" s="51"/>
    </row>
    <row r="28" spans="1:38" ht="105" customHeight="1">
      <c r="A28" s="57">
        <v>8</v>
      </c>
      <c r="B28" s="87" t="s">
        <v>486</v>
      </c>
      <c r="C28" s="58" t="s">
        <v>101</v>
      </c>
      <c r="D28" s="58" t="s">
        <v>114</v>
      </c>
      <c r="E28" s="58" t="s">
        <v>443</v>
      </c>
      <c r="F28" s="39">
        <v>4</v>
      </c>
      <c r="G28" s="60"/>
      <c r="H28" s="39"/>
      <c r="I28" s="39"/>
      <c r="J28" s="39"/>
      <c r="K28" s="39"/>
      <c r="L28" s="39"/>
      <c r="M28" s="60"/>
      <c r="N28" s="60"/>
      <c r="O28" s="39" t="s">
        <v>254</v>
      </c>
      <c r="P28" s="39"/>
      <c r="Q28" s="39"/>
      <c r="R28" s="39"/>
      <c r="S28" s="39"/>
      <c r="T28" s="60"/>
      <c r="U28" s="60"/>
      <c r="V28" s="39"/>
      <c r="W28" s="39"/>
      <c r="X28" s="39"/>
      <c r="Y28" s="39"/>
      <c r="Z28" s="39"/>
      <c r="AA28" s="60"/>
      <c r="AB28" s="60"/>
      <c r="AC28" s="59" t="s">
        <v>738</v>
      </c>
      <c r="AD28" s="22"/>
      <c r="AE28" s="65"/>
      <c r="AF28" s="63"/>
      <c r="AG28" s="63"/>
      <c r="AH28" s="63"/>
      <c r="AI28" s="51"/>
      <c r="AJ28" s="51"/>
      <c r="AK28" s="51"/>
      <c r="AL28" s="51"/>
    </row>
    <row r="29" spans="1:38" ht="105" customHeight="1">
      <c r="A29" s="57">
        <v>8</v>
      </c>
      <c r="B29" s="87" t="s">
        <v>486</v>
      </c>
      <c r="C29" s="58" t="s">
        <v>101</v>
      </c>
      <c r="D29" s="58" t="s">
        <v>504</v>
      </c>
      <c r="E29" s="58" t="s">
        <v>943</v>
      </c>
      <c r="F29" s="39">
        <v>6</v>
      </c>
      <c r="G29" s="60"/>
      <c r="H29" s="39"/>
      <c r="I29" s="39"/>
      <c r="J29" s="39"/>
      <c r="K29" s="39" t="s">
        <v>250</v>
      </c>
      <c r="L29" s="39"/>
      <c r="M29" s="60"/>
      <c r="N29" s="60"/>
      <c r="O29" s="39"/>
      <c r="P29" s="39"/>
      <c r="Q29" s="39" t="s">
        <v>250</v>
      </c>
      <c r="R29" s="39" t="s">
        <v>250</v>
      </c>
      <c r="S29" s="39" t="s">
        <v>250</v>
      </c>
      <c r="T29" s="60"/>
      <c r="U29" s="60"/>
      <c r="V29" s="39" t="s">
        <v>250</v>
      </c>
      <c r="W29" s="39" t="s">
        <v>250</v>
      </c>
      <c r="X29" s="39" t="s">
        <v>250</v>
      </c>
      <c r="Y29" s="39"/>
      <c r="Z29" s="39"/>
      <c r="AA29" s="60"/>
      <c r="AB29" s="60"/>
      <c r="AC29" s="59"/>
      <c r="AD29" s="22"/>
      <c r="AE29" s="65"/>
      <c r="AF29" s="63"/>
      <c r="AG29" s="63"/>
      <c r="AH29" s="63"/>
      <c r="AI29" s="51"/>
      <c r="AJ29" s="51"/>
      <c r="AK29" s="51"/>
      <c r="AL29" s="51"/>
    </row>
    <row r="30" spans="1:38" ht="105" customHeight="1">
      <c r="A30" s="57">
        <v>8</v>
      </c>
      <c r="B30" s="87" t="s">
        <v>486</v>
      </c>
      <c r="C30" s="58" t="s">
        <v>61</v>
      </c>
      <c r="D30" s="58" t="s">
        <v>515</v>
      </c>
      <c r="E30" s="58" t="s">
        <v>976</v>
      </c>
      <c r="F30" s="39">
        <v>6</v>
      </c>
      <c r="G30" s="60"/>
      <c r="H30" s="39"/>
      <c r="I30" s="39"/>
      <c r="J30" s="39"/>
      <c r="K30" s="39"/>
      <c r="L30" s="39"/>
      <c r="M30" s="60"/>
      <c r="N30" s="60"/>
      <c r="O30" s="39"/>
      <c r="P30" s="39"/>
      <c r="Q30" s="39"/>
      <c r="R30" s="39"/>
      <c r="S30" s="39"/>
      <c r="T30" s="60"/>
      <c r="U30" s="60"/>
      <c r="V30" s="39"/>
      <c r="W30" s="39"/>
      <c r="X30" s="39"/>
      <c r="Y30" s="39" t="s">
        <v>249</v>
      </c>
      <c r="Z30" s="39"/>
      <c r="AA30" s="60"/>
      <c r="AB30" s="60"/>
      <c r="AC30" s="59"/>
      <c r="AD30" s="22"/>
      <c r="AE30" s="65"/>
      <c r="AF30" s="63"/>
      <c r="AG30" s="63"/>
      <c r="AH30" s="63"/>
      <c r="AI30" s="51"/>
      <c r="AJ30" s="51"/>
      <c r="AK30" s="51"/>
      <c r="AL30" s="51"/>
    </row>
    <row r="31" spans="1:38" ht="105" customHeight="1">
      <c r="A31" s="57">
        <v>8</v>
      </c>
      <c r="B31" s="87" t="s">
        <v>486</v>
      </c>
      <c r="C31" s="58" t="s">
        <v>826</v>
      </c>
      <c r="D31" s="58" t="s">
        <v>35</v>
      </c>
      <c r="E31" s="58" t="s">
        <v>171</v>
      </c>
      <c r="F31" s="39">
        <v>5</v>
      </c>
      <c r="G31" s="60"/>
      <c r="H31" s="39"/>
      <c r="I31" s="39"/>
      <c r="J31" s="39"/>
      <c r="K31" s="39"/>
      <c r="L31" s="162" t="s">
        <v>642</v>
      </c>
      <c r="M31" s="60"/>
      <c r="N31" s="60"/>
      <c r="O31" s="39"/>
      <c r="P31" s="39" t="s">
        <v>642</v>
      </c>
      <c r="Q31" s="39"/>
      <c r="R31" s="39"/>
      <c r="S31" s="39"/>
      <c r="T31" s="60"/>
      <c r="U31" s="60"/>
      <c r="V31" s="39"/>
      <c r="W31" s="39"/>
      <c r="X31" s="39"/>
      <c r="Y31" s="39"/>
      <c r="Z31" s="39" t="s">
        <v>641</v>
      </c>
      <c r="AA31" s="60"/>
      <c r="AB31" s="60"/>
      <c r="AC31" s="59" t="s">
        <v>829</v>
      </c>
      <c r="AD31" s="22"/>
      <c r="AE31" s="65" t="s">
        <v>644</v>
      </c>
      <c r="AF31" s="63"/>
      <c r="AG31" s="63"/>
      <c r="AH31" s="63"/>
      <c r="AI31" s="51"/>
      <c r="AJ31" s="51"/>
      <c r="AK31" s="51"/>
      <c r="AL31" s="51"/>
    </row>
    <row r="32" spans="1:38" ht="105" customHeight="1">
      <c r="A32" s="57">
        <v>9</v>
      </c>
      <c r="B32" s="87" t="s">
        <v>560</v>
      </c>
      <c r="C32" s="58" t="s">
        <v>98</v>
      </c>
      <c r="D32" s="58" t="s">
        <v>455</v>
      </c>
      <c r="E32" s="58" t="s">
        <v>456</v>
      </c>
      <c r="F32" s="39">
        <v>4</v>
      </c>
      <c r="G32" s="60"/>
      <c r="H32" s="39"/>
      <c r="I32" s="39"/>
      <c r="J32" s="39"/>
      <c r="K32" s="39"/>
      <c r="L32" s="39" t="s">
        <v>57</v>
      </c>
      <c r="M32" s="60"/>
      <c r="N32" s="60"/>
      <c r="O32" s="39"/>
      <c r="P32" s="39"/>
      <c r="Q32" s="39"/>
      <c r="R32" s="39"/>
      <c r="S32" s="39" t="s">
        <v>56</v>
      </c>
      <c r="T32" s="60"/>
      <c r="U32" s="60"/>
      <c r="V32" s="39"/>
      <c r="W32" s="39"/>
      <c r="X32" s="39"/>
      <c r="Y32" s="39" t="s">
        <v>57</v>
      </c>
      <c r="Z32" s="39"/>
      <c r="AA32" s="60"/>
      <c r="AB32" s="60"/>
      <c r="AC32" s="66"/>
      <c r="AD32" s="22"/>
      <c r="AE32" s="65" t="s">
        <v>855</v>
      </c>
      <c r="AF32" s="67"/>
      <c r="AG32" s="51"/>
      <c r="AH32" s="51"/>
      <c r="AI32" s="51"/>
      <c r="AJ32" s="51"/>
      <c r="AK32" s="51"/>
      <c r="AL32" s="51"/>
    </row>
    <row r="33" spans="1:38" ht="105" customHeight="1">
      <c r="A33" s="57">
        <v>9</v>
      </c>
      <c r="B33" s="87" t="s">
        <v>560</v>
      </c>
      <c r="C33" s="58" t="s">
        <v>64</v>
      </c>
      <c r="D33" s="58" t="s">
        <v>23</v>
      </c>
      <c r="E33" s="58" t="s">
        <v>24</v>
      </c>
      <c r="F33" s="39">
        <v>5</v>
      </c>
      <c r="G33" s="60"/>
      <c r="H33" s="39"/>
      <c r="I33" s="72" t="s">
        <v>641</v>
      </c>
      <c r="J33" s="68"/>
      <c r="K33" s="68"/>
      <c r="L33" s="39"/>
      <c r="M33" s="60"/>
      <c r="N33" s="60"/>
      <c r="O33" s="68"/>
      <c r="P33" s="68"/>
      <c r="Q33" s="68"/>
      <c r="R33" s="68"/>
      <c r="S33" s="68"/>
      <c r="T33" s="60"/>
      <c r="U33" s="60"/>
      <c r="V33" s="68"/>
      <c r="W33" s="68"/>
      <c r="X33" s="68"/>
      <c r="Y33" s="68"/>
      <c r="Z33" s="72" t="s">
        <v>642</v>
      </c>
      <c r="AA33" s="60"/>
      <c r="AB33" s="60"/>
      <c r="AC33" s="66"/>
      <c r="AD33" s="22"/>
      <c r="AE33" s="69" t="s">
        <v>724</v>
      </c>
      <c r="AF33" s="67"/>
      <c r="AG33" s="51"/>
      <c r="AH33" s="51"/>
      <c r="AI33" s="51"/>
      <c r="AJ33" s="51"/>
      <c r="AK33" s="51"/>
      <c r="AL33" s="51"/>
    </row>
    <row r="34" spans="1:38" ht="105" customHeight="1">
      <c r="A34" s="57">
        <v>9</v>
      </c>
      <c r="B34" s="87" t="s">
        <v>560</v>
      </c>
      <c r="C34" s="58" t="s">
        <v>37</v>
      </c>
      <c r="D34" s="58" t="s">
        <v>677</v>
      </c>
      <c r="E34" s="58" t="s">
        <v>676</v>
      </c>
      <c r="F34" s="39">
        <v>8</v>
      </c>
      <c r="G34" s="60"/>
      <c r="H34" s="68" t="s">
        <v>249</v>
      </c>
      <c r="I34" s="68"/>
      <c r="J34" s="68" t="s">
        <v>249</v>
      </c>
      <c r="K34" s="68" t="s">
        <v>249</v>
      </c>
      <c r="L34" s="68"/>
      <c r="M34" s="60"/>
      <c r="N34" s="60"/>
      <c r="O34" s="68" t="s">
        <v>249</v>
      </c>
      <c r="P34" s="68" t="s">
        <v>249</v>
      </c>
      <c r="Q34" s="68" t="s">
        <v>249</v>
      </c>
      <c r="R34" s="68" t="s">
        <v>249</v>
      </c>
      <c r="S34" s="68"/>
      <c r="T34" s="60"/>
      <c r="U34" s="60"/>
      <c r="V34" s="68" t="s">
        <v>249</v>
      </c>
      <c r="W34" s="68" t="s">
        <v>249</v>
      </c>
      <c r="X34" s="68" t="s">
        <v>249</v>
      </c>
      <c r="Y34" s="68"/>
      <c r="Z34" s="68"/>
      <c r="AA34" s="60"/>
      <c r="AB34" s="60"/>
      <c r="AC34" s="66"/>
      <c r="AD34" s="22">
        <f>320-128</f>
        <v>192</v>
      </c>
      <c r="AE34" s="70" t="s">
        <v>856</v>
      </c>
      <c r="AF34" s="22"/>
      <c r="AG34" s="51"/>
      <c r="AH34" s="51"/>
      <c r="AI34" s="51"/>
      <c r="AJ34" s="51"/>
      <c r="AK34" s="51"/>
      <c r="AL34" s="51"/>
    </row>
    <row r="35" spans="1:38" ht="105" customHeight="1">
      <c r="A35" s="57">
        <v>9</v>
      </c>
      <c r="B35" s="87" t="s">
        <v>561</v>
      </c>
      <c r="C35" s="58" t="s">
        <v>22</v>
      </c>
      <c r="D35" s="58" t="s">
        <v>23</v>
      </c>
      <c r="E35" s="58" t="s">
        <v>24</v>
      </c>
      <c r="F35" s="39">
        <v>5</v>
      </c>
      <c r="G35" s="60"/>
      <c r="H35" s="39"/>
      <c r="I35" s="71"/>
      <c r="J35" s="39"/>
      <c r="K35" s="39"/>
      <c r="L35" s="59"/>
      <c r="M35" s="60"/>
      <c r="N35" s="60"/>
      <c r="O35" s="71" t="s">
        <v>184</v>
      </c>
      <c r="P35" s="59"/>
      <c r="Q35" s="59"/>
      <c r="R35" s="59"/>
      <c r="S35" s="59"/>
      <c r="T35" s="60"/>
      <c r="U35" s="60"/>
      <c r="V35" s="39" t="s">
        <v>641</v>
      </c>
      <c r="W35" s="59"/>
      <c r="X35" s="59"/>
      <c r="Y35" s="39" t="s">
        <v>642</v>
      </c>
      <c r="Z35" s="59"/>
      <c r="AA35" s="60"/>
      <c r="AB35" s="60"/>
      <c r="AC35" s="59"/>
      <c r="AD35" s="22"/>
      <c r="AE35" s="63" t="s">
        <v>648</v>
      </c>
      <c r="AF35" s="22"/>
      <c r="AG35" s="51"/>
      <c r="AH35" s="51"/>
      <c r="AI35" s="51"/>
      <c r="AJ35" s="51"/>
      <c r="AK35" s="51"/>
      <c r="AL35" s="51"/>
    </row>
    <row r="36" spans="1:38" ht="105" customHeight="1">
      <c r="A36" s="57">
        <v>9</v>
      </c>
      <c r="B36" s="87" t="s">
        <v>561</v>
      </c>
      <c r="C36" s="58" t="s">
        <v>172</v>
      </c>
      <c r="D36" s="58" t="s">
        <v>118</v>
      </c>
      <c r="E36" s="58" t="s">
        <v>973</v>
      </c>
      <c r="F36" s="39">
        <v>6</v>
      </c>
      <c r="G36" s="60"/>
      <c r="H36" s="59" t="s">
        <v>173</v>
      </c>
      <c r="I36" s="59" t="s">
        <v>173</v>
      </c>
      <c r="J36" s="59" t="s">
        <v>173</v>
      </c>
      <c r="K36" s="59"/>
      <c r="L36" s="39"/>
      <c r="M36" s="60"/>
      <c r="N36" s="60"/>
      <c r="O36" s="59"/>
      <c r="P36" s="59" t="s">
        <v>173</v>
      </c>
      <c r="Q36" s="59" t="s">
        <v>173</v>
      </c>
      <c r="R36" s="59"/>
      <c r="S36" s="59"/>
      <c r="T36" s="60"/>
      <c r="U36" s="60"/>
      <c r="V36" s="59"/>
      <c r="W36" s="59" t="s">
        <v>173</v>
      </c>
      <c r="X36" s="59" t="s">
        <v>173</v>
      </c>
      <c r="Y36" s="39"/>
      <c r="Z36" s="59"/>
      <c r="AA36" s="60"/>
      <c r="AB36" s="60"/>
      <c r="AC36" s="59"/>
      <c r="AD36" s="22"/>
      <c r="AE36" s="63"/>
      <c r="AF36" s="22"/>
      <c r="AG36" s="51"/>
      <c r="AH36" s="51"/>
      <c r="AI36" s="51"/>
      <c r="AJ36" s="51"/>
      <c r="AK36" s="51"/>
      <c r="AL36" s="51"/>
    </row>
    <row r="37" spans="1:38" ht="105" customHeight="1">
      <c r="A37" s="57">
        <v>9</v>
      </c>
      <c r="B37" s="87" t="s">
        <v>561</v>
      </c>
      <c r="C37" s="58" t="s">
        <v>39</v>
      </c>
      <c r="D37" s="58" t="s">
        <v>29</v>
      </c>
      <c r="E37" s="58" t="s">
        <v>679</v>
      </c>
      <c r="F37" s="39">
        <v>6</v>
      </c>
      <c r="G37" s="60"/>
      <c r="H37" s="39"/>
      <c r="I37" s="59"/>
      <c r="J37" s="59"/>
      <c r="K37" s="59" t="s">
        <v>519</v>
      </c>
      <c r="L37" s="59" t="s">
        <v>519</v>
      </c>
      <c r="M37" s="60"/>
      <c r="N37" s="60"/>
      <c r="O37" s="59"/>
      <c r="P37" s="59"/>
      <c r="Q37" s="59"/>
      <c r="R37" s="59" t="s">
        <v>519</v>
      </c>
      <c r="S37" s="59" t="s">
        <v>519</v>
      </c>
      <c r="T37" s="60"/>
      <c r="U37" s="60"/>
      <c r="V37" s="59"/>
      <c r="W37" s="59"/>
      <c r="X37" s="59"/>
      <c r="Y37" s="59"/>
      <c r="Z37" s="59" t="s">
        <v>519</v>
      </c>
      <c r="AA37" s="60"/>
      <c r="AB37" s="60"/>
      <c r="AC37" s="59"/>
      <c r="AD37" s="22"/>
      <c r="AE37" s="63"/>
      <c r="AF37" s="22"/>
      <c r="AG37" s="51"/>
      <c r="AH37" s="51"/>
      <c r="AI37" s="51"/>
      <c r="AJ37" s="51"/>
      <c r="AK37" s="51"/>
      <c r="AL37" s="51"/>
    </row>
    <row r="38" spans="1:38" ht="105" customHeight="1">
      <c r="A38" s="57">
        <v>10</v>
      </c>
      <c r="B38" s="87" t="s">
        <v>623</v>
      </c>
      <c r="C38" s="58" t="s">
        <v>18</v>
      </c>
      <c r="D38" s="58" t="s">
        <v>19</v>
      </c>
      <c r="E38" s="58"/>
      <c r="F38" s="39"/>
      <c r="G38" s="60"/>
      <c r="H38" s="59"/>
      <c r="I38" s="59">
        <v>306</v>
      </c>
      <c r="J38" s="59">
        <v>306</v>
      </c>
      <c r="K38" s="39"/>
      <c r="L38" s="59"/>
      <c r="M38" s="59">
        <v>306</v>
      </c>
      <c r="N38" s="60"/>
      <c r="O38" s="59"/>
      <c r="P38" s="59">
        <v>306</v>
      </c>
      <c r="Q38" s="59">
        <v>306</v>
      </c>
      <c r="R38" s="39"/>
      <c r="S38" s="59"/>
      <c r="T38" s="59">
        <v>306</v>
      </c>
      <c r="U38" s="60"/>
      <c r="V38" s="59"/>
      <c r="W38" s="59">
        <v>306</v>
      </c>
      <c r="X38" s="59">
        <v>306</v>
      </c>
      <c r="Y38" s="39"/>
      <c r="Z38" s="59"/>
      <c r="AA38" s="59">
        <v>306</v>
      </c>
      <c r="AB38" s="60"/>
      <c r="AC38" s="59"/>
      <c r="AD38" s="22" t="e">
        <f>#REF!&amp;#REF!</f>
        <v>#REF!</v>
      </c>
      <c r="AE38" s="22"/>
      <c r="AF38" s="33"/>
      <c r="AG38" s="51"/>
      <c r="AH38" s="51"/>
      <c r="AI38" s="51"/>
      <c r="AJ38" s="51"/>
      <c r="AK38" s="51"/>
      <c r="AL38" s="51"/>
    </row>
    <row r="39" spans="1:38" ht="105" customHeight="1">
      <c r="A39" s="57">
        <v>10</v>
      </c>
      <c r="B39" s="87" t="s">
        <v>623</v>
      </c>
      <c r="C39" s="58" t="s">
        <v>48</v>
      </c>
      <c r="D39" s="58"/>
      <c r="E39" s="58" t="s">
        <v>653</v>
      </c>
      <c r="F39" s="39"/>
      <c r="G39" s="60"/>
      <c r="H39" s="59" t="s">
        <v>656</v>
      </c>
      <c r="I39" s="59"/>
      <c r="J39" s="59"/>
      <c r="K39" s="59" t="s">
        <v>656</v>
      </c>
      <c r="L39" s="59" t="s">
        <v>656</v>
      </c>
      <c r="M39" s="60"/>
      <c r="N39" s="60"/>
      <c r="O39" s="59" t="s">
        <v>656</v>
      </c>
      <c r="P39" s="59"/>
      <c r="Q39" s="59"/>
      <c r="R39" s="59" t="s">
        <v>656</v>
      </c>
      <c r="S39" s="59" t="s">
        <v>656</v>
      </c>
      <c r="T39" s="60"/>
      <c r="U39" s="60"/>
      <c r="V39" s="59" t="s">
        <v>656</v>
      </c>
      <c r="W39" s="59"/>
      <c r="X39" s="59"/>
      <c r="Y39" s="59" t="s">
        <v>656</v>
      </c>
      <c r="Z39" s="59" t="s">
        <v>656</v>
      </c>
      <c r="AA39" s="60"/>
      <c r="AB39" s="60"/>
      <c r="AC39" s="59"/>
      <c r="AD39" s="22"/>
      <c r="AE39" s="64"/>
      <c r="AF39" s="33"/>
      <c r="AG39" s="51"/>
      <c r="AH39" s="51"/>
      <c r="AI39" s="51"/>
      <c r="AJ39" s="51"/>
      <c r="AK39" s="51"/>
      <c r="AL39" s="51"/>
    </row>
    <row r="40" spans="1:38" ht="105" customHeight="1">
      <c r="A40" s="57">
        <v>11</v>
      </c>
      <c r="B40" s="87" t="s">
        <v>562</v>
      </c>
      <c r="C40" s="58" t="s">
        <v>18</v>
      </c>
      <c r="D40" s="58" t="s">
        <v>19</v>
      </c>
      <c r="E40" s="58"/>
      <c r="F40" s="39"/>
      <c r="G40" s="60"/>
      <c r="H40" s="72" t="s">
        <v>563</v>
      </c>
      <c r="I40" s="72" t="s">
        <v>563</v>
      </c>
      <c r="J40" s="39"/>
      <c r="K40" s="39"/>
      <c r="L40" s="39"/>
      <c r="M40" s="60"/>
      <c r="N40" s="60"/>
      <c r="O40" s="72" t="s">
        <v>563</v>
      </c>
      <c r="P40" s="72" t="s">
        <v>563</v>
      </c>
      <c r="Q40" s="59"/>
      <c r="R40" s="59"/>
      <c r="S40" s="39"/>
      <c r="T40" s="60"/>
      <c r="U40" s="60"/>
      <c r="V40" s="72" t="s">
        <v>563</v>
      </c>
      <c r="W40" s="72" t="s">
        <v>563</v>
      </c>
      <c r="X40" s="59"/>
      <c r="Y40" s="39"/>
      <c r="Z40" s="59"/>
      <c r="AA40" s="60"/>
      <c r="AB40" s="60"/>
      <c r="AC40" s="59"/>
      <c r="AD40" s="22"/>
      <c r="AE40" s="34"/>
      <c r="AF40" s="33"/>
      <c r="AG40" s="51"/>
      <c r="AH40" s="51"/>
      <c r="AI40" s="51"/>
      <c r="AJ40" s="51"/>
      <c r="AK40" s="51"/>
      <c r="AL40" s="51"/>
    </row>
    <row r="41" spans="1:38" ht="105" customHeight="1">
      <c r="A41" s="57">
        <v>11</v>
      </c>
      <c r="B41" s="87" t="s">
        <v>562</v>
      </c>
      <c r="C41" s="73" t="s">
        <v>37</v>
      </c>
      <c r="D41" s="58" t="s">
        <v>118</v>
      </c>
      <c r="E41" s="58" t="s">
        <v>678</v>
      </c>
      <c r="F41" s="39">
        <v>8</v>
      </c>
      <c r="G41" s="60"/>
      <c r="H41" s="39"/>
      <c r="I41" s="39"/>
      <c r="J41" s="74"/>
      <c r="K41" s="74"/>
      <c r="L41" s="74" t="s">
        <v>255</v>
      </c>
      <c r="M41" s="60"/>
      <c r="N41" s="60"/>
      <c r="O41" s="39"/>
      <c r="P41" s="39"/>
      <c r="Q41" s="74"/>
      <c r="R41" s="74"/>
      <c r="S41" s="74" t="s">
        <v>255</v>
      </c>
      <c r="T41" s="60"/>
      <c r="U41" s="60"/>
      <c r="V41" s="74"/>
      <c r="W41" s="74"/>
      <c r="X41" s="74"/>
      <c r="Y41" s="74"/>
      <c r="Z41" s="74"/>
      <c r="AA41" s="60"/>
      <c r="AB41" s="60"/>
      <c r="AC41" s="59"/>
      <c r="AD41" s="22"/>
      <c r="AE41" s="75" t="s">
        <v>703</v>
      </c>
      <c r="AF41" s="33"/>
      <c r="AG41" s="51"/>
      <c r="AH41" s="51"/>
      <c r="AI41" s="51"/>
      <c r="AJ41" s="51"/>
      <c r="AK41" s="51"/>
      <c r="AL41" s="51"/>
    </row>
    <row r="42" spans="1:38" ht="105" customHeight="1">
      <c r="A42" s="57">
        <v>11</v>
      </c>
      <c r="B42" s="87" t="s">
        <v>562</v>
      </c>
      <c r="C42" s="73" t="s">
        <v>37</v>
      </c>
      <c r="D42" s="58" t="s">
        <v>118</v>
      </c>
      <c r="E42" s="58" t="s">
        <v>443</v>
      </c>
      <c r="F42" s="39">
        <v>4</v>
      </c>
      <c r="G42" s="60"/>
      <c r="H42" s="39"/>
      <c r="I42" s="39"/>
      <c r="J42" s="74"/>
      <c r="K42" s="74"/>
      <c r="L42" s="74"/>
      <c r="M42" s="60"/>
      <c r="N42" s="60"/>
      <c r="O42" s="39"/>
      <c r="P42" s="39"/>
      <c r="Q42" s="74"/>
      <c r="R42" s="74"/>
      <c r="S42" s="74"/>
      <c r="T42" s="60"/>
      <c r="U42" s="60"/>
      <c r="V42" s="74"/>
      <c r="W42" s="74"/>
      <c r="X42" s="74"/>
      <c r="Y42" s="74"/>
      <c r="Z42" s="74" t="s">
        <v>255</v>
      </c>
      <c r="AA42" s="60"/>
      <c r="AB42" s="60"/>
      <c r="AC42" s="59" t="s">
        <v>678</v>
      </c>
      <c r="AD42" s="22"/>
      <c r="AE42" s="75"/>
      <c r="AF42" s="33"/>
      <c r="AG42" s="51"/>
      <c r="AH42" s="51"/>
      <c r="AI42" s="51"/>
      <c r="AJ42" s="51"/>
      <c r="AK42" s="51"/>
      <c r="AL42" s="51"/>
    </row>
    <row r="43" spans="1:38" ht="105" customHeight="1">
      <c r="A43" s="57">
        <v>11</v>
      </c>
      <c r="B43" s="87" t="s">
        <v>562</v>
      </c>
      <c r="C43" s="73" t="s">
        <v>68</v>
      </c>
      <c r="D43" s="58" t="s">
        <v>484</v>
      </c>
      <c r="E43" s="58" t="s">
        <v>738</v>
      </c>
      <c r="F43" s="39">
        <v>8</v>
      </c>
      <c r="G43" s="60"/>
      <c r="H43" s="39"/>
      <c r="I43" s="39"/>
      <c r="J43" s="74" t="s">
        <v>255</v>
      </c>
      <c r="K43" s="74" t="s">
        <v>255</v>
      </c>
      <c r="L43" s="39"/>
      <c r="M43" s="60"/>
      <c r="N43" s="60"/>
      <c r="O43" s="39"/>
      <c r="P43" s="39"/>
      <c r="Q43" s="74" t="s">
        <v>255</v>
      </c>
      <c r="R43" s="74" t="s">
        <v>255</v>
      </c>
      <c r="S43" s="74"/>
      <c r="T43" s="60"/>
      <c r="U43" s="60"/>
      <c r="V43" s="74"/>
      <c r="W43" s="74"/>
      <c r="X43" s="74" t="s">
        <v>255</v>
      </c>
      <c r="Y43" s="74" t="s">
        <v>255</v>
      </c>
      <c r="Z43" s="74"/>
      <c r="AA43" s="60"/>
      <c r="AB43" s="60"/>
      <c r="AC43" s="59"/>
      <c r="AD43" s="22"/>
      <c r="AE43" s="75" t="s">
        <v>998</v>
      </c>
      <c r="AF43" s="33"/>
      <c r="AG43" s="51"/>
      <c r="AH43" s="51"/>
      <c r="AI43" s="51"/>
      <c r="AJ43" s="51"/>
      <c r="AK43" s="51"/>
      <c r="AL43" s="51"/>
    </row>
    <row r="44" spans="1:38" ht="105" customHeight="1">
      <c r="A44" s="57">
        <v>12</v>
      </c>
      <c r="B44" s="87" t="s">
        <v>564</v>
      </c>
      <c r="C44" s="58" t="s">
        <v>18</v>
      </c>
      <c r="D44" s="73" t="s">
        <v>565</v>
      </c>
      <c r="E44" s="58"/>
      <c r="F44" s="39"/>
      <c r="G44" s="60"/>
      <c r="H44" s="39"/>
      <c r="I44" s="39"/>
      <c r="J44" s="39"/>
      <c r="K44" s="74">
        <v>105</v>
      </c>
      <c r="L44" s="74">
        <v>105</v>
      </c>
      <c r="M44" s="60"/>
      <c r="N44" s="60"/>
      <c r="O44" s="74"/>
      <c r="P44" s="74"/>
      <c r="Q44" s="74"/>
      <c r="R44" s="74">
        <v>105</v>
      </c>
      <c r="S44" s="74">
        <v>105</v>
      </c>
      <c r="T44" s="60"/>
      <c r="U44" s="60"/>
      <c r="V44" s="74"/>
      <c r="W44" s="74"/>
      <c r="X44" s="74"/>
      <c r="Y44" s="74">
        <v>105</v>
      </c>
      <c r="Z44" s="74">
        <v>105</v>
      </c>
      <c r="AA44" s="60"/>
      <c r="AB44" s="60"/>
      <c r="AC44" s="59"/>
      <c r="AD44" s="22"/>
      <c r="AE44" s="34"/>
      <c r="AF44" s="33"/>
      <c r="AG44" s="51"/>
      <c r="AH44" s="51"/>
      <c r="AI44" s="51"/>
      <c r="AJ44" s="51"/>
      <c r="AK44" s="51"/>
      <c r="AL44" s="51"/>
    </row>
    <row r="45" spans="1:38" ht="105" customHeight="1">
      <c r="A45" s="57">
        <v>12</v>
      </c>
      <c r="B45" s="87" t="s">
        <v>564</v>
      </c>
      <c r="C45" s="58" t="s">
        <v>62</v>
      </c>
      <c r="D45" s="58" t="s">
        <v>532</v>
      </c>
      <c r="E45" s="58" t="s">
        <v>824</v>
      </c>
      <c r="F45" s="39">
        <v>5</v>
      </c>
      <c r="G45" s="60"/>
      <c r="H45" s="59"/>
      <c r="I45" s="59"/>
      <c r="J45" s="59" t="s">
        <v>224</v>
      </c>
      <c r="K45" s="39"/>
      <c r="L45" s="39"/>
      <c r="M45" s="60"/>
      <c r="N45" s="60"/>
      <c r="O45" s="59"/>
      <c r="P45" s="59"/>
      <c r="Q45" s="59" t="s">
        <v>25</v>
      </c>
      <c r="R45" s="59"/>
      <c r="S45" s="39"/>
      <c r="T45" s="60"/>
      <c r="U45" s="60"/>
      <c r="V45" s="59" t="s">
        <v>66</v>
      </c>
      <c r="W45" s="59"/>
      <c r="X45" s="59"/>
      <c r="Y45" s="39"/>
      <c r="Z45" s="59"/>
      <c r="AA45" s="60"/>
      <c r="AB45" s="60"/>
      <c r="AC45" s="39"/>
      <c r="AD45" s="22"/>
      <c r="AE45" s="75" t="s">
        <v>788</v>
      </c>
      <c r="AF45" s="33"/>
      <c r="AG45" s="51"/>
      <c r="AH45" s="51"/>
      <c r="AI45" s="51"/>
      <c r="AJ45" s="51"/>
      <c r="AK45" s="51"/>
      <c r="AL45" s="51"/>
    </row>
    <row r="46" spans="1:38" ht="105" customHeight="1">
      <c r="A46" s="57">
        <v>12</v>
      </c>
      <c r="B46" s="87" t="s">
        <v>564</v>
      </c>
      <c r="C46" s="58" t="s">
        <v>39</v>
      </c>
      <c r="D46" s="73" t="s">
        <v>29</v>
      </c>
      <c r="E46" s="58" t="s">
        <v>679</v>
      </c>
      <c r="F46" s="39">
        <v>6</v>
      </c>
      <c r="G46" s="60"/>
      <c r="H46" s="59" t="s">
        <v>519</v>
      </c>
      <c r="I46" s="59"/>
      <c r="J46" s="59"/>
      <c r="K46" s="39"/>
      <c r="L46" s="39"/>
      <c r="M46" s="60"/>
      <c r="N46" s="60"/>
      <c r="O46" s="59" t="s">
        <v>519</v>
      </c>
      <c r="P46" s="59"/>
      <c r="Q46" s="59"/>
      <c r="R46" s="59"/>
      <c r="S46" s="39"/>
      <c r="T46" s="60"/>
      <c r="U46" s="60"/>
      <c r="V46" s="59"/>
      <c r="W46" s="59"/>
      <c r="X46" s="59" t="s">
        <v>519</v>
      </c>
      <c r="Y46" s="39"/>
      <c r="Z46" s="59"/>
      <c r="AA46" s="60"/>
      <c r="AB46" s="60"/>
      <c r="AC46" s="39"/>
      <c r="AD46" s="22"/>
      <c r="AE46" s="75"/>
      <c r="AF46" s="33"/>
      <c r="AG46" s="51"/>
      <c r="AH46" s="51"/>
      <c r="AI46" s="51"/>
      <c r="AJ46" s="51"/>
      <c r="AK46" s="51"/>
      <c r="AL46" s="51"/>
    </row>
    <row r="47" spans="1:38" ht="105" customHeight="1">
      <c r="A47" s="76">
        <v>14</v>
      </c>
      <c r="B47" s="87" t="s">
        <v>473</v>
      </c>
      <c r="C47" s="58" t="s">
        <v>43</v>
      </c>
      <c r="D47" s="58" t="s">
        <v>23</v>
      </c>
      <c r="E47" s="58" t="s">
        <v>24</v>
      </c>
      <c r="F47" s="39">
        <v>5</v>
      </c>
      <c r="G47" s="60"/>
      <c r="H47" s="39"/>
      <c r="I47" s="39"/>
      <c r="J47" s="71"/>
      <c r="K47" s="71" t="s">
        <v>262</v>
      </c>
      <c r="L47" s="39"/>
      <c r="M47" s="60"/>
      <c r="N47" s="60"/>
      <c r="O47" s="39"/>
      <c r="P47" s="71"/>
      <c r="Q47" s="39"/>
      <c r="R47" s="39" t="s">
        <v>641</v>
      </c>
      <c r="S47" s="71"/>
      <c r="T47" s="60"/>
      <c r="U47" s="60"/>
      <c r="V47" s="39"/>
      <c r="W47" s="39"/>
      <c r="X47" s="39" t="s">
        <v>60</v>
      </c>
      <c r="Y47" s="39"/>
      <c r="Z47" s="39"/>
      <c r="AA47" s="60"/>
      <c r="AB47" s="60"/>
      <c r="AC47" s="59"/>
      <c r="AD47" s="22"/>
      <c r="AE47" s="75" t="s">
        <v>857</v>
      </c>
      <c r="AF47" s="33"/>
      <c r="AG47" s="51"/>
      <c r="AH47" s="51"/>
      <c r="AI47" s="51"/>
      <c r="AJ47" s="51"/>
      <c r="AK47" s="51"/>
      <c r="AL47" s="51"/>
    </row>
    <row r="48" spans="1:38" ht="105" customHeight="1">
      <c r="A48" s="76">
        <v>14</v>
      </c>
      <c r="B48" s="87" t="s">
        <v>473</v>
      </c>
      <c r="C48" s="58" t="s">
        <v>61</v>
      </c>
      <c r="D48" s="58" t="s">
        <v>114</v>
      </c>
      <c r="E48" s="58" t="s">
        <v>710</v>
      </c>
      <c r="F48" s="39">
        <v>8</v>
      </c>
      <c r="G48" s="60"/>
      <c r="H48" s="39" t="s">
        <v>255</v>
      </c>
      <c r="I48" s="39"/>
      <c r="J48" s="39"/>
      <c r="K48" s="39"/>
      <c r="L48" s="39" t="s">
        <v>254</v>
      </c>
      <c r="M48" s="60"/>
      <c r="N48" s="60"/>
      <c r="O48" s="39"/>
      <c r="P48" s="39"/>
      <c r="Q48" s="39"/>
      <c r="R48" s="39"/>
      <c r="S48" s="39"/>
      <c r="T48" s="60"/>
      <c r="U48" s="60"/>
      <c r="V48" s="39"/>
      <c r="W48" s="39"/>
      <c r="X48" s="39"/>
      <c r="Y48" s="39"/>
      <c r="Z48" s="39"/>
      <c r="AA48" s="60"/>
      <c r="AB48" s="60"/>
      <c r="AC48" s="59"/>
      <c r="AD48" s="22"/>
      <c r="AE48" s="75" t="s">
        <v>858</v>
      </c>
      <c r="AF48" s="33"/>
      <c r="AG48" s="51"/>
      <c r="AH48" s="51"/>
      <c r="AI48" s="51"/>
      <c r="AJ48" s="51"/>
      <c r="AK48" s="51"/>
      <c r="AL48" s="51"/>
    </row>
    <row r="49" spans="1:38" ht="105" customHeight="1">
      <c r="A49" s="76">
        <v>14</v>
      </c>
      <c r="B49" s="87" t="s">
        <v>473</v>
      </c>
      <c r="C49" s="58" t="s">
        <v>61</v>
      </c>
      <c r="D49" s="58" t="s">
        <v>114</v>
      </c>
      <c r="E49" s="58" t="s">
        <v>443</v>
      </c>
      <c r="F49" s="39">
        <v>4</v>
      </c>
      <c r="G49" s="60"/>
      <c r="H49" s="39"/>
      <c r="I49" s="39"/>
      <c r="J49" s="39"/>
      <c r="K49" s="39"/>
      <c r="L49" s="39"/>
      <c r="M49" s="60"/>
      <c r="N49" s="60"/>
      <c r="O49" s="39" t="s">
        <v>255</v>
      </c>
      <c r="P49" s="39"/>
      <c r="Q49" s="39"/>
      <c r="R49" s="39"/>
      <c r="S49" s="39"/>
      <c r="T49" s="60"/>
      <c r="U49" s="60"/>
      <c r="V49" s="39"/>
      <c r="W49" s="39"/>
      <c r="X49" s="39"/>
      <c r="Y49" s="39"/>
      <c r="Z49" s="39"/>
      <c r="AA49" s="60"/>
      <c r="AB49" s="60"/>
      <c r="AC49" s="59" t="s">
        <v>710</v>
      </c>
      <c r="AD49" s="22"/>
      <c r="AE49" s="75"/>
      <c r="AF49" s="33"/>
      <c r="AG49" s="51"/>
      <c r="AH49" s="51"/>
      <c r="AI49" s="51"/>
      <c r="AJ49" s="51"/>
      <c r="AK49" s="51"/>
      <c r="AL49" s="51"/>
    </row>
    <row r="50" spans="1:38" ht="105" customHeight="1">
      <c r="A50" s="76">
        <v>14</v>
      </c>
      <c r="B50" s="87" t="s">
        <v>473</v>
      </c>
      <c r="C50" s="58" t="s">
        <v>39</v>
      </c>
      <c r="D50" s="58" t="s">
        <v>504</v>
      </c>
      <c r="E50" s="58" t="s">
        <v>825</v>
      </c>
      <c r="F50" s="39">
        <v>8</v>
      </c>
      <c r="G50" s="60"/>
      <c r="H50" s="39"/>
      <c r="I50" s="39" t="s">
        <v>250</v>
      </c>
      <c r="J50" s="39" t="s">
        <v>250</v>
      </c>
      <c r="K50" s="39"/>
      <c r="L50" s="39"/>
      <c r="M50" s="60"/>
      <c r="N50" s="60"/>
      <c r="O50" s="39"/>
      <c r="P50" s="39" t="s">
        <v>250</v>
      </c>
      <c r="Q50" s="39" t="s">
        <v>250</v>
      </c>
      <c r="R50" s="39"/>
      <c r="S50" s="39"/>
      <c r="T50" s="60"/>
      <c r="U50" s="60"/>
      <c r="V50" s="39" t="s">
        <v>250</v>
      </c>
      <c r="W50" s="39" t="s">
        <v>250</v>
      </c>
      <c r="X50" s="39"/>
      <c r="Y50" s="39" t="s">
        <v>250</v>
      </c>
      <c r="Z50" s="39"/>
      <c r="AA50" s="60"/>
      <c r="AB50" s="60"/>
      <c r="AC50" s="59"/>
      <c r="AD50" s="22"/>
      <c r="AE50" s="75" t="s">
        <v>769</v>
      </c>
      <c r="AF50" s="33"/>
      <c r="AG50" s="51"/>
      <c r="AH50" s="51"/>
      <c r="AI50" s="51"/>
      <c r="AJ50" s="51"/>
      <c r="AK50" s="51"/>
      <c r="AL50" s="51"/>
    </row>
    <row r="51" spans="1:38" ht="105" customHeight="1">
      <c r="A51" s="76">
        <v>14</v>
      </c>
      <c r="B51" s="87" t="s">
        <v>473</v>
      </c>
      <c r="C51" s="58" t="s">
        <v>41</v>
      </c>
      <c r="D51" s="58" t="s">
        <v>515</v>
      </c>
      <c r="E51" s="58" t="s">
        <v>974</v>
      </c>
      <c r="F51" s="39">
        <v>8</v>
      </c>
      <c r="G51" s="60"/>
      <c r="H51" s="39"/>
      <c r="I51" s="39"/>
      <c r="J51" s="39"/>
      <c r="K51" s="39"/>
      <c r="L51" s="39"/>
      <c r="M51" s="60"/>
      <c r="N51" s="60"/>
      <c r="O51" s="39"/>
      <c r="P51" s="39"/>
      <c r="Q51" s="39"/>
      <c r="R51" s="39"/>
      <c r="S51" s="39" t="s">
        <v>254</v>
      </c>
      <c r="T51" s="60"/>
      <c r="U51" s="60"/>
      <c r="V51" s="39"/>
      <c r="W51" s="39"/>
      <c r="X51" s="39"/>
      <c r="Y51" s="39"/>
      <c r="Z51" s="39" t="s">
        <v>254</v>
      </c>
      <c r="AA51" s="60"/>
      <c r="AB51" s="60"/>
      <c r="AC51" s="59"/>
      <c r="AD51" s="22"/>
      <c r="AE51" s="75"/>
      <c r="AF51" s="33"/>
      <c r="AG51" s="51"/>
      <c r="AH51" s="51"/>
      <c r="AI51" s="51"/>
      <c r="AJ51" s="51"/>
      <c r="AK51" s="51"/>
      <c r="AL51" s="51"/>
    </row>
    <row r="52" spans="1:38" ht="105" customHeight="1">
      <c r="A52" s="76">
        <v>15</v>
      </c>
      <c r="B52" s="87" t="s">
        <v>566</v>
      </c>
      <c r="C52" s="58" t="s">
        <v>108</v>
      </c>
      <c r="D52" s="58" t="s">
        <v>70</v>
      </c>
      <c r="E52" s="58" t="s">
        <v>508</v>
      </c>
      <c r="F52" s="39">
        <v>5</v>
      </c>
      <c r="G52" s="60"/>
      <c r="H52" s="59"/>
      <c r="I52" s="59"/>
      <c r="J52" s="59"/>
      <c r="K52" s="39"/>
      <c r="L52" s="59" t="s">
        <v>449</v>
      </c>
      <c r="M52" s="60"/>
      <c r="N52" s="60"/>
      <c r="O52" s="59"/>
      <c r="P52" s="59"/>
      <c r="Q52" s="59"/>
      <c r="R52" s="59"/>
      <c r="S52" s="59"/>
      <c r="T52" s="60"/>
      <c r="U52" s="60"/>
      <c r="V52" s="59"/>
      <c r="W52" s="59"/>
      <c r="X52" s="59"/>
      <c r="Y52" s="59"/>
      <c r="Z52" s="59"/>
      <c r="AA52" s="60"/>
      <c r="AB52" s="60"/>
      <c r="AC52" s="77"/>
      <c r="AD52" s="22"/>
      <c r="AE52" s="62" t="s">
        <v>723</v>
      </c>
      <c r="AF52" s="33"/>
      <c r="AG52" s="51"/>
      <c r="AH52" s="51"/>
      <c r="AI52" s="51"/>
      <c r="AJ52" s="51"/>
      <c r="AK52" s="51"/>
      <c r="AL52" s="51"/>
    </row>
    <row r="53" spans="1:38" ht="105" customHeight="1">
      <c r="A53" s="76">
        <v>15</v>
      </c>
      <c r="B53" s="87" t="s">
        <v>566</v>
      </c>
      <c r="C53" s="58" t="s">
        <v>108</v>
      </c>
      <c r="D53" s="58" t="s">
        <v>70</v>
      </c>
      <c r="E53" s="58" t="s">
        <v>443</v>
      </c>
      <c r="F53" s="39">
        <v>4</v>
      </c>
      <c r="G53" s="60"/>
      <c r="H53" s="59"/>
      <c r="I53" s="39"/>
      <c r="J53" s="59"/>
      <c r="K53" s="39"/>
      <c r="L53" s="59"/>
      <c r="M53" s="60"/>
      <c r="N53" s="60"/>
      <c r="O53" s="59"/>
      <c r="P53" s="39"/>
      <c r="Q53" s="59" t="s">
        <v>449</v>
      </c>
      <c r="R53" s="59"/>
      <c r="S53" s="59"/>
      <c r="T53" s="60"/>
      <c r="U53" s="60"/>
      <c r="V53" s="59"/>
      <c r="W53" s="59"/>
      <c r="X53" s="59"/>
      <c r="Y53" s="39"/>
      <c r="Z53" s="59"/>
      <c r="AA53" s="60"/>
      <c r="AB53" s="60"/>
      <c r="AC53" s="59" t="s">
        <v>508</v>
      </c>
      <c r="AD53" s="22"/>
      <c r="AE53" s="75"/>
      <c r="AF53" s="33"/>
      <c r="AG53" s="51"/>
      <c r="AH53" s="51"/>
      <c r="AI53" s="51"/>
      <c r="AJ53" s="51"/>
      <c r="AK53" s="51"/>
      <c r="AL53" s="51"/>
    </row>
    <row r="54" spans="1:38" ht="105" customHeight="1">
      <c r="A54" s="76">
        <v>15</v>
      </c>
      <c r="B54" s="87" t="s">
        <v>566</v>
      </c>
      <c r="C54" s="58" t="s">
        <v>41</v>
      </c>
      <c r="D54" s="58" t="s">
        <v>29</v>
      </c>
      <c r="E54" s="58" t="s">
        <v>679</v>
      </c>
      <c r="F54" s="39">
        <v>6</v>
      </c>
      <c r="G54" s="60"/>
      <c r="H54" s="39"/>
      <c r="I54" s="39"/>
      <c r="J54" s="59" t="s">
        <v>42</v>
      </c>
      <c r="K54" s="59" t="s">
        <v>42</v>
      </c>
      <c r="L54" s="59"/>
      <c r="M54" s="60"/>
      <c r="N54" s="60"/>
      <c r="O54" s="59" t="s">
        <v>42</v>
      </c>
      <c r="P54" s="59" t="s">
        <v>42</v>
      </c>
      <c r="Q54" s="59"/>
      <c r="R54" s="59"/>
      <c r="S54" s="59"/>
      <c r="T54" s="60"/>
      <c r="U54" s="60"/>
      <c r="V54" s="59"/>
      <c r="W54" s="59" t="s">
        <v>42</v>
      </c>
      <c r="X54" s="59" t="s">
        <v>42</v>
      </c>
      <c r="Y54" s="59" t="s">
        <v>42</v>
      </c>
      <c r="Z54" s="59"/>
      <c r="AA54" s="60"/>
      <c r="AB54" s="60"/>
      <c r="AC54" s="59"/>
      <c r="AD54" s="22"/>
      <c r="AE54" s="75" t="s">
        <v>648</v>
      </c>
      <c r="AF54" s="33"/>
      <c r="AG54" s="51"/>
      <c r="AH54" s="51"/>
      <c r="AI54" s="51"/>
      <c r="AJ54" s="51"/>
      <c r="AK54" s="51"/>
      <c r="AL54" s="51"/>
    </row>
    <row r="55" spans="1:38" ht="105" customHeight="1">
      <c r="A55" s="76">
        <v>15</v>
      </c>
      <c r="B55" s="87" t="s">
        <v>566</v>
      </c>
      <c r="C55" s="58" t="s">
        <v>68</v>
      </c>
      <c r="D55" s="58" t="s">
        <v>484</v>
      </c>
      <c r="E55" s="58" t="s">
        <v>693</v>
      </c>
      <c r="F55" s="39">
        <v>6</v>
      </c>
      <c r="G55" s="60"/>
      <c r="H55" s="39"/>
      <c r="I55" s="59" t="s">
        <v>253</v>
      </c>
      <c r="J55" s="59"/>
      <c r="K55" s="59"/>
      <c r="L55" s="59"/>
      <c r="M55" s="60"/>
      <c r="N55" s="60"/>
      <c r="O55" s="59"/>
      <c r="P55" s="59"/>
      <c r="Q55" s="59"/>
      <c r="R55" s="59"/>
      <c r="S55" s="59" t="s">
        <v>253</v>
      </c>
      <c r="T55" s="60"/>
      <c r="U55" s="60"/>
      <c r="V55" s="59" t="s">
        <v>253</v>
      </c>
      <c r="W55" s="59"/>
      <c r="X55" s="59"/>
      <c r="Y55" s="59"/>
      <c r="Z55" s="59"/>
      <c r="AA55" s="60"/>
      <c r="AB55" s="60"/>
      <c r="AC55" s="59"/>
      <c r="AD55" s="22"/>
      <c r="AE55" s="75"/>
      <c r="AF55" s="33"/>
      <c r="AG55" s="51"/>
      <c r="AH55" s="51"/>
      <c r="AI55" s="51"/>
      <c r="AJ55" s="51"/>
      <c r="AK55" s="51"/>
      <c r="AL55" s="51"/>
    </row>
    <row r="56" spans="1:38" ht="105" customHeight="1">
      <c r="A56" s="76">
        <v>15</v>
      </c>
      <c r="B56" s="87" t="s">
        <v>566</v>
      </c>
      <c r="C56" s="58" t="s">
        <v>98</v>
      </c>
      <c r="D56" s="58" t="s">
        <v>455</v>
      </c>
      <c r="E56" s="58" t="s">
        <v>483</v>
      </c>
      <c r="F56" s="39">
        <v>4</v>
      </c>
      <c r="G56" s="60"/>
      <c r="H56" s="59" t="s">
        <v>57</v>
      </c>
      <c r="I56" s="59"/>
      <c r="J56" s="59"/>
      <c r="K56" s="59"/>
      <c r="L56" s="59"/>
      <c r="M56" s="60"/>
      <c r="N56" s="60"/>
      <c r="O56" s="59"/>
      <c r="P56" s="59"/>
      <c r="Q56" s="59"/>
      <c r="R56" s="59" t="s">
        <v>56</v>
      </c>
      <c r="S56" s="59"/>
      <c r="T56" s="60"/>
      <c r="U56" s="60"/>
      <c r="V56" s="59"/>
      <c r="W56" s="59"/>
      <c r="X56" s="59"/>
      <c r="Y56" s="59"/>
      <c r="Z56" s="59" t="s">
        <v>57</v>
      </c>
      <c r="AA56" s="60"/>
      <c r="AB56" s="60"/>
      <c r="AC56" s="59"/>
      <c r="AD56" s="22"/>
      <c r="AE56" s="75" t="s">
        <v>762</v>
      </c>
      <c r="AF56" s="34"/>
      <c r="AG56" s="51"/>
      <c r="AH56" s="51"/>
      <c r="AI56" s="51"/>
      <c r="AJ56" s="51"/>
      <c r="AK56" s="51"/>
      <c r="AL56" s="51"/>
    </row>
    <row r="57" spans="1:38" ht="105" customHeight="1">
      <c r="A57" s="57">
        <v>16</v>
      </c>
      <c r="B57" s="87" t="s">
        <v>77</v>
      </c>
      <c r="C57" s="58" t="s">
        <v>72</v>
      </c>
      <c r="D57" s="58"/>
      <c r="E57" s="78" t="s">
        <v>533</v>
      </c>
      <c r="F57" s="39"/>
      <c r="G57" s="60"/>
      <c r="H57" s="59" t="s">
        <v>534</v>
      </c>
      <c r="I57" s="59" t="s">
        <v>534</v>
      </c>
      <c r="J57" s="59" t="s">
        <v>534</v>
      </c>
      <c r="K57" s="59" t="s">
        <v>534</v>
      </c>
      <c r="L57" s="59" t="s">
        <v>534</v>
      </c>
      <c r="M57" s="60"/>
      <c r="N57" s="60"/>
      <c r="O57" s="59"/>
      <c r="P57" s="59"/>
      <c r="Q57" s="59"/>
      <c r="R57" s="59"/>
      <c r="S57" s="59"/>
      <c r="T57" s="60"/>
      <c r="U57" s="60"/>
      <c r="V57" s="59"/>
      <c r="W57" s="59"/>
      <c r="X57" s="59"/>
      <c r="Y57" s="59"/>
      <c r="Z57" s="59"/>
      <c r="AA57" s="60"/>
      <c r="AB57" s="60"/>
      <c r="AC57" s="59"/>
      <c r="AD57" s="22"/>
      <c r="AE57" s="34"/>
      <c r="AF57" s="34"/>
      <c r="AG57" s="51"/>
      <c r="AH57" s="51"/>
      <c r="AI57" s="51"/>
      <c r="AJ57" s="51"/>
      <c r="AK57" s="51"/>
      <c r="AL57" s="51"/>
    </row>
    <row r="58" spans="1:38" ht="105" customHeight="1">
      <c r="A58" s="57">
        <v>17</v>
      </c>
      <c r="B58" s="87" t="s">
        <v>79</v>
      </c>
      <c r="C58" s="58" t="s">
        <v>72</v>
      </c>
      <c r="D58" s="58"/>
      <c r="E58" s="58" t="s">
        <v>533</v>
      </c>
      <c r="F58" s="39"/>
      <c r="G58" s="60"/>
      <c r="H58" s="39" t="s">
        <v>534</v>
      </c>
      <c r="I58" s="39" t="s">
        <v>534</v>
      </c>
      <c r="J58" s="39" t="s">
        <v>534</v>
      </c>
      <c r="K58" s="39" t="s">
        <v>534</v>
      </c>
      <c r="L58" s="39" t="s">
        <v>534</v>
      </c>
      <c r="M58" s="60"/>
      <c r="N58" s="60"/>
      <c r="O58" s="39"/>
      <c r="P58" s="39"/>
      <c r="Q58" s="39"/>
      <c r="R58" s="39"/>
      <c r="S58" s="39"/>
      <c r="T58" s="60"/>
      <c r="U58" s="60"/>
      <c r="V58" s="39"/>
      <c r="W58" s="39"/>
      <c r="X58" s="39"/>
      <c r="Y58" s="39"/>
      <c r="Z58" s="39"/>
      <c r="AA58" s="60"/>
      <c r="AB58" s="60"/>
      <c r="AC58" s="59"/>
      <c r="AD58" s="22"/>
      <c r="AE58" s="34"/>
      <c r="AF58" s="34"/>
      <c r="AG58" s="51"/>
      <c r="AH58" s="51"/>
      <c r="AI58" s="51"/>
      <c r="AJ58" s="51"/>
      <c r="AK58" s="51"/>
      <c r="AL58" s="51"/>
    </row>
    <row r="59" spans="1:38" ht="105" customHeight="1">
      <c r="A59" s="57">
        <v>18</v>
      </c>
      <c r="B59" s="87" t="s">
        <v>82</v>
      </c>
      <c r="C59" s="58" t="s">
        <v>72</v>
      </c>
      <c r="D59" s="58"/>
      <c r="E59" s="58" t="s">
        <v>533</v>
      </c>
      <c r="F59" s="39"/>
      <c r="G59" s="60"/>
      <c r="H59" s="39" t="s">
        <v>534</v>
      </c>
      <c r="I59" s="39" t="s">
        <v>534</v>
      </c>
      <c r="J59" s="39" t="s">
        <v>534</v>
      </c>
      <c r="K59" s="39" t="s">
        <v>534</v>
      </c>
      <c r="L59" s="39" t="s">
        <v>534</v>
      </c>
      <c r="M59" s="60"/>
      <c r="N59" s="60"/>
      <c r="O59" s="39"/>
      <c r="P59" s="39"/>
      <c r="Q59" s="39"/>
      <c r="R59" s="39"/>
      <c r="S59" s="39"/>
      <c r="T59" s="60"/>
      <c r="U59" s="60"/>
      <c r="V59" s="39"/>
      <c r="W59" s="39"/>
      <c r="X59" s="39"/>
      <c r="Y59" s="39"/>
      <c r="Z59" s="39"/>
      <c r="AA59" s="60"/>
      <c r="AB59" s="60"/>
      <c r="AC59" s="59"/>
      <c r="AD59" s="22"/>
      <c r="AE59" s="34"/>
      <c r="AF59" s="34"/>
      <c r="AG59" s="51"/>
      <c r="AH59" s="51"/>
      <c r="AI59" s="51"/>
      <c r="AJ59" s="51"/>
      <c r="AK59" s="51"/>
      <c r="AL59" s="51"/>
    </row>
    <row r="60" spans="1:38" ht="105" customHeight="1">
      <c r="A60" s="57">
        <v>19</v>
      </c>
      <c r="B60" s="87" t="s">
        <v>474</v>
      </c>
      <c r="C60" s="58" t="s">
        <v>73</v>
      </c>
      <c r="D60" s="58" t="s">
        <v>918</v>
      </c>
      <c r="E60" s="58" t="s">
        <v>924</v>
      </c>
      <c r="F60" s="39">
        <v>8</v>
      </c>
      <c r="G60" s="60"/>
      <c r="H60" s="79" t="s">
        <v>567</v>
      </c>
      <c r="I60" s="79" t="s">
        <v>567</v>
      </c>
      <c r="J60" s="79"/>
      <c r="K60" s="79"/>
      <c r="L60" s="79"/>
      <c r="M60" s="60"/>
      <c r="N60" s="60"/>
      <c r="O60" s="79" t="s">
        <v>567</v>
      </c>
      <c r="P60" s="39"/>
      <c r="Q60" s="39"/>
      <c r="R60" s="79" t="s">
        <v>567</v>
      </c>
      <c r="S60" s="79"/>
      <c r="T60" s="60"/>
      <c r="U60" s="60"/>
      <c r="V60" s="79" t="s">
        <v>567</v>
      </c>
      <c r="W60" s="39"/>
      <c r="X60" s="39"/>
      <c r="Y60" s="79" t="s">
        <v>567</v>
      </c>
      <c r="Z60" s="79"/>
      <c r="AA60" s="60"/>
      <c r="AB60" s="60"/>
      <c r="AC60" s="59"/>
      <c r="AD60" s="22"/>
      <c r="AE60" s="80" t="s">
        <v>925</v>
      </c>
      <c r="AF60" s="80" t="s">
        <v>926</v>
      </c>
      <c r="AG60" s="51"/>
      <c r="AH60" s="51"/>
      <c r="AI60" s="51"/>
      <c r="AJ60" s="51"/>
      <c r="AK60" s="51"/>
      <c r="AL60" s="51"/>
    </row>
    <row r="61" spans="1:38" ht="105" customHeight="1">
      <c r="A61" s="57">
        <v>19</v>
      </c>
      <c r="B61" s="87" t="s">
        <v>474</v>
      </c>
      <c r="C61" s="58" t="s">
        <v>711</v>
      </c>
      <c r="D61" s="58" t="s">
        <v>928</v>
      </c>
      <c r="E61" s="58" t="s">
        <v>927</v>
      </c>
      <c r="F61" s="39">
        <v>8</v>
      </c>
      <c r="G61" s="60"/>
      <c r="H61" s="39"/>
      <c r="I61" s="39"/>
      <c r="J61" s="59" t="s">
        <v>713</v>
      </c>
      <c r="K61" s="59" t="s">
        <v>713</v>
      </c>
      <c r="L61" s="59" t="s">
        <v>713</v>
      </c>
      <c r="M61" s="60"/>
      <c r="N61" s="60"/>
      <c r="O61" s="59"/>
      <c r="P61" s="59" t="s">
        <v>713</v>
      </c>
      <c r="Q61" s="59" t="s">
        <v>713</v>
      </c>
      <c r="R61" s="39"/>
      <c r="S61" s="59" t="s">
        <v>713</v>
      </c>
      <c r="T61" s="60"/>
      <c r="U61" s="60"/>
      <c r="V61" s="39"/>
      <c r="W61" s="39"/>
      <c r="X61" s="39"/>
      <c r="Y61" s="39"/>
      <c r="Z61" s="39"/>
      <c r="AA61" s="60"/>
      <c r="AB61" s="60"/>
      <c r="AC61" s="59"/>
      <c r="AD61" s="22"/>
      <c r="AE61" s="80"/>
      <c r="AF61" s="34"/>
      <c r="AG61" s="51"/>
      <c r="AH61" s="51"/>
      <c r="AI61" s="51"/>
      <c r="AJ61" s="51"/>
      <c r="AK61" s="51"/>
      <c r="AL61" s="51"/>
    </row>
    <row r="62" spans="1:38" ht="105" customHeight="1">
      <c r="A62" s="57">
        <v>19</v>
      </c>
      <c r="B62" s="87" t="s">
        <v>474</v>
      </c>
      <c r="C62" s="58" t="s">
        <v>711</v>
      </c>
      <c r="D62" s="58" t="s">
        <v>928</v>
      </c>
      <c r="E62" s="58" t="s">
        <v>443</v>
      </c>
      <c r="F62" s="39">
        <v>4</v>
      </c>
      <c r="G62" s="60"/>
      <c r="H62" s="39"/>
      <c r="I62" s="39"/>
      <c r="J62" s="39"/>
      <c r="K62" s="59"/>
      <c r="L62" s="39"/>
      <c r="M62" s="60"/>
      <c r="N62" s="60"/>
      <c r="O62" s="39"/>
      <c r="P62" s="39"/>
      <c r="Q62" s="39"/>
      <c r="R62" s="39"/>
      <c r="S62" s="39"/>
      <c r="T62" s="60"/>
      <c r="U62" s="60"/>
      <c r="V62" s="59"/>
      <c r="W62" s="59" t="s">
        <v>713</v>
      </c>
      <c r="X62" s="39"/>
      <c r="Y62" s="39"/>
      <c r="Z62" s="59"/>
      <c r="AA62" s="60"/>
      <c r="AB62" s="60"/>
      <c r="AC62" s="59" t="s">
        <v>927</v>
      </c>
      <c r="AD62" s="22"/>
      <c r="AE62" s="80"/>
      <c r="AF62" s="34"/>
      <c r="AG62" s="51"/>
      <c r="AH62" s="51"/>
      <c r="AI62" s="51"/>
      <c r="AJ62" s="51"/>
      <c r="AK62" s="51"/>
      <c r="AL62" s="51"/>
    </row>
    <row r="63" spans="1:38" ht="105" customHeight="1">
      <c r="A63" s="57">
        <v>19</v>
      </c>
      <c r="B63" s="87" t="s">
        <v>474</v>
      </c>
      <c r="C63" s="58" t="s">
        <v>711</v>
      </c>
      <c r="D63" s="58" t="s">
        <v>930</v>
      </c>
      <c r="E63" s="58" t="s">
        <v>929</v>
      </c>
      <c r="F63" s="39">
        <v>8</v>
      </c>
      <c r="G63" s="60"/>
      <c r="H63" s="39"/>
      <c r="I63" s="39"/>
      <c r="J63" s="39"/>
      <c r="K63" s="59"/>
      <c r="L63" s="39"/>
      <c r="M63" s="60"/>
      <c r="N63" s="60"/>
      <c r="O63" s="39"/>
      <c r="P63" s="39"/>
      <c r="Q63" s="39"/>
      <c r="R63" s="39"/>
      <c r="S63" s="39"/>
      <c r="T63" s="60"/>
      <c r="U63" s="60"/>
      <c r="V63" s="39"/>
      <c r="W63" s="59"/>
      <c r="X63" s="59" t="s">
        <v>713</v>
      </c>
      <c r="Y63" s="39"/>
      <c r="Z63" s="59" t="s">
        <v>713</v>
      </c>
      <c r="AA63" s="60"/>
      <c r="AB63" s="60"/>
      <c r="AC63" s="59"/>
      <c r="AD63" s="22"/>
      <c r="AE63" s="80"/>
      <c r="AF63" s="34"/>
      <c r="AG63" s="51"/>
      <c r="AH63" s="51"/>
      <c r="AI63" s="51"/>
      <c r="AJ63" s="51"/>
      <c r="AK63" s="51"/>
      <c r="AL63" s="51"/>
    </row>
    <row r="64" spans="1:38" ht="105" customHeight="1">
      <c r="A64" s="57">
        <v>20</v>
      </c>
      <c r="B64" s="87" t="s">
        <v>475</v>
      </c>
      <c r="C64" s="58" t="s">
        <v>75</v>
      </c>
      <c r="D64" s="58" t="s">
        <v>813</v>
      </c>
      <c r="E64" s="58" t="s">
        <v>812</v>
      </c>
      <c r="F64" s="59">
        <v>5</v>
      </c>
      <c r="G64" s="60"/>
      <c r="H64" s="59" t="s">
        <v>76</v>
      </c>
      <c r="I64" s="59"/>
      <c r="J64" s="59"/>
      <c r="K64" s="68"/>
      <c r="L64" s="68"/>
      <c r="M64" s="60"/>
      <c r="N64" s="60"/>
      <c r="O64" s="59"/>
      <c r="P64" s="59"/>
      <c r="Q64" s="68"/>
      <c r="R64" s="68"/>
      <c r="S64" s="68"/>
      <c r="T64" s="60"/>
      <c r="U64" s="60"/>
      <c r="V64" s="39"/>
      <c r="W64" s="59"/>
      <c r="X64" s="39"/>
      <c r="Y64" s="68"/>
      <c r="Z64" s="59"/>
      <c r="AA64" s="60"/>
      <c r="AB64" s="60"/>
      <c r="AC64" s="59"/>
      <c r="AD64" s="22"/>
      <c r="AE64" s="80" t="s">
        <v>860</v>
      </c>
      <c r="AF64" s="34"/>
      <c r="AG64" s="51"/>
      <c r="AH64" s="51"/>
      <c r="AI64" s="51"/>
      <c r="AJ64" s="51"/>
      <c r="AK64" s="51"/>
      <c r="AL64" s="51"/>
    </row>
    <row r="65" spans="1:38" ht="105" customHeight="1">
      <c r="A65" s="57">
        <v>20</v>
      </c>
      <c r="B65" s="87" t="s">
        <v>475</v>
      </c>
      <c r="C65" s="58" t="s">
        <v>75</v>
      </c>
      <c r="D65" s="58" t="s">
        <v>813</v>
      </c>
      <c r="E65" s="58" t="s">
        <v>443</v>
      </c>
      <c r="F65" s="59">
        <v>4</v>
      </c>
      <c r="G65" s="60"/>
      <c r="H65" s="68"/>
      <c r="I65" s="59"/>
      <c r="J65" s="59"/>
      <c r="K65" s="68"/>
      <c r="L65" s="68"/>
      <c r="M65" s="60"/>
      <c r="N65" s="60"/>
      <c r="O65" s="59" t="s">
        <v>76</v>
      </c>
      <c r="P65" s="59"/>
      <c r="Q65" s="68"/>
      <c r="R65" s="68"/>
      <c r="S65" s="68"/>
      <c r="T65" s="60"/>
      <c r="U65" s="60"/>
      <c r="V65" s="39"/>
      <c r="W65" s="59"/>
      <c r="X65" s="39"/>
      <c r="Y65" s="68"/>
      <c r="Z65" s="59"/>
      <c r="AA65" s="60"/>
      <c r="AB65" s="60"/>
      <c r="AC65" s="59" t="s">
        <v>812</v>
      </c>
      <c r="AD65" s="22"/>
      <c r="AE65" s="80"/>
      <c r="AF65" s="34"/>
      <c r="AG65" s="51"/>
      <c r="AH65" s="51"/>
      <c r="AI65" s="51"/>
      <c r="AJ65" s="51"/>
      <c r="AK65" s="51"/>
      <c r="AL65" s="51"/>
    </row>
    <row r="66" spans="1:38" ht="105" customHeight="1">
      <c r="A66" s="57">
        <v>20</v>
      </c>
      <c r="B66" s="87" t="s">
        <v>475</v>
      </c>
      <c r="C66" s="58" t="s">
        <v>20</v>
      </c>
      <c r="D66" s="58" t="s">
        <v>521</v>
      </c>
      <c r="E66" s="58" t="s">
        <v>814</v>
      </c>
      <c r="F66" s="59">
        <v>8</v>
      </c>
      <c r="G66" s="60"/>
      <c r="H66" s="59"/>
      <c r="I66" s="59" t="s">
        <v>30</v>
      </c>
      <c r="J66" s="59" t="s">
        <v>30</v>
      </c>
      <c r="K66" s="59" t="s">
        <v>30</v>
      </c>
      <c r="L66" s="59" t="s">
        <v>30</v>
      </c>
      <c r="M66" s="60"/>
      <c r="N66" s="60"/>
      <c r="O66" s="59"/>
      <c r="P66" s="59" t="s">
        <v>30</v>
      </c>
      <c r="Q66" s="59" t="s">
        <v>30</v>
      </c>
      <c r="R66" s="59" t="s">
        <v>30</v>
      </c>
      <c r="S66" s="59" t="s">
        <v>30</v>
      </c>
      <c r="T66" s="60"/>
      <c r="U66" s="60"/>
      <c r="V66" s="59" t="s">
        <v>30</v>
      </c>
      <c r="W66" s="59" t="s">
        <v>30</v>
      </c>
      <c r="X66" s="59" t="s">
        <v>30</v>
      </c>
      <c r="Y66" s="59" t="s">
        <v>30</v>
      </c>
      <c r="Z66" s="59" t="s">
        <v>30</v>
      </c>
      <c r="AA66" s="60"/>
      <c r="AB66" s="60"/>
      <c r="AC66" s="59"/>
      <c r="AD66" s="22"/>
      <c r="AE66" s="80" t="s">
        <v>859</v>
      </c>
      <c r="AF66" s="34"/>
      <c r="AG66" s="51"/>
      <c r="AH66" s="51"/>
      <c r="AI66" s="51"/>
      <c r="AJ66" s="51"/>
      <c r="AK66" s="51"/>
      <c r="AL66" s="51"/>
    </row>
    <row r="67" spans="1:38" ht="105" customHeight="1">
      <c r="A67" s="57">
        <v>21</v>
      </c>
      <c r="B67" s="87" t="s">
        <v>476</v>
      </c>
      <c r="C67" s="58" t="s">
        <v>81</v>
      </c>
      <c r="D67" s="58" t="s">
        <v>816</v>
      </c>
      <c r="E67" s="58" t="s">
        <v>815</v>
      </c>
      <c r="F67" s="59">
        <v>8</v>
      </c>
      <c r="G67" s="60"/>
      <c r="H67" s="39" t="s">
        <v>30</v>
      </c>
      <c r="I67" s="39" t="s">
        <v>30</v>
      </c>
      <c r="J67" s="39" t="s">
        <v>30</v>
      </c>
      <c r="K67" s="59"/>
      <c r="L67" s="59"/>
      <c r="M67" s="60"/>
      <c r="N67" s="60"/>
      <c r="O67" s="39" t="s">
        <v>30</v>
      </c>
      <c r="P67" s="39"/>
      <c r="Q67" s="39"/>
      <c r="R67" s="39"/>
      <c r="S67" s="39"/>
      <c r="T67" s="60"/>
      <c r="U67" s="60"/>
      <c r="V67" s="59"/>
      <c r="W67" s="39"/>
      <c r="X67" s="39"/>
      <c r="Y67" s="39"/>
      <c r="Z67" s="39"/>
      <c r="AA67" s="60"/>
      <c r="AB67" s="60"/>
      <c r="AC67" s="59"/>
      <c r="AD67" s="22"/>
      <c r="AE67" s="80" t="s">
        <v>770</v>
      </c>
      <c r="AF67" s="34"/>
      <c r="AG67" s="51"/>
      <c r="AH67" s="51"/>
      <c r="AI67" s="51"/>
      <c r="AJ67" s="51"/>
      <c r="AK67" s="51"/>
      <c r="AL67" s="51"/>
    </row>
    <row r="68" spans="1:38" ht="105" customHeight="1">
      <c r="A68" s="57">
        <v>21</v>
      </c>
      <c r="B68" s="87" t="s">
        <v>476</v>
      </c>
      <c r="C68" s="58" t="s">
        <v>81</v>
      </c>
      <c r="D68" s="58" t="s">
        <v>816</v>
      </c>
      <c r="E68" s="58" t="s">
        <v>443</v>
      </c>
      <c r="F68" s="59">
        <v>4</v>
      </c>
      <c r="G68" s="60"/>
      <c r="H68" s="39"/>
      <c r="I68" s="39"/>
      <c r="J68" s="39"/>
      <c r="K68" s="59"/>
      <c r="L68" s="59"/>
      <c r="M68" s="60"/>
      <c r="N68" s="60"/>
      <c r="O68" s="39"/>
      <c r="P68" s="39" t="s">
        <v>30</v>
      </c>
      <c r="Q68" s="39"/>
      <c r="R68" s="39"/>
      <c r="S68" s="39"/>
      <c r="T68" s="60"/>
      <c r="U68" s="60"/>
      <c r="V68" s="39"/>
      <c r="W68" s="39"/>
      <c r="X68" s="39"/>
      <c r="Y68" s="39"/>
      <c r="Z68" s="39"/>
      <c r="AA68" s="60"/>
      <c r="AB68" s="60"/>
      <c r="AC68" s="59" t="s">
        <v>815</v>
      </c>
      <c r="AD68" s="22"/>
      <c r="AE68" s="80"/>
      <c r="AF68" s="34"/>
      <c r="AG68" s="51"/>
      <c r="AH68" s="51"/>
      <c r="AI68" s="51"/>
      <c r="AJ68" s="51"/>
      <c r="AK68" s="51"/>
      <c r="AL68" s="51"/>
    </row>
    <row r="69" spans="1:38" ht="105" customHeight="1">
      <c r="A69" s="57">
        <v>21</v>
      </c>
      <c r="B69" s="87" t="s">
        <v>476</v>
      </c>
      <c r="C69" s="58" t="s">
        <v>81</v>
      </c>
      <c r="D69" s="58" t="s">
        <v>933</v>
      </c>
      <c r="E69" s="58" t="s">
        <v>934</v>
      </c>
      <c r="F69" s="39">
        <v>8</v>
      </c>
      <c r="G69" s="60"/>
      <c r="H69" s="59"/>
      <c r="I69" s="59"/>
      <c r="J69" s="59"/>
      <c r="K69" s="59"/>
      <c r="L69" s="39"/>
      <c r="M69" s="60"/>
      <c r="N69" s="60"/>
      <c r="O69" s="39"/>
      <c r="P69" s="59"/>
      <c r="Q69" s="39"/>
      <c r="R69" s="68"/>
      <c r="S69" s="39"/>
      <c r="T69" s="60"/>
      <c r="U69" s="60"/>
      <c r="V69" s="39" t="s">
        <v>30</v>
      </c>
      <c r="W69" s="39" t="s">
        <v>30</v>
      </c>
      <c r="X69" s="39" t="s">
        <v>30</v>
      </c>
      <c r="Y69" s="39"/>
      <c r="Z69" s="39"/>
      <c r="AA69" s="60"/>
      <c r="AB69" s="60"/>
      <c r="AC69" s="59"/>
      <c r="AD69" s="22"/>
      <c r="AE69" s="80"/>
      <c r="AF69" s="34"/>
      <c r="AG69" s="51"/>
      <c r="AH69" s="51"/>
      <c r="AI69" s="51"/>
      <c r="AJ69" s="51"/>
      <c r="AK69" s="51"/>
      <c r="AL69" s="51"/>
    </row>
    <row r="70" spans="1:38" ht="105" customHeight="1">
      <c r="A70" s="57">
        <v>21</v>
      </c>
      <c r="B70" s="87" t="s">
        <v>476</v>
      </c>
      <c r="C70" s="58" t="s">
        <v>75</v>
      </c>
      <c r="D70" s="58" t="s">
        <v>932</v>
      </c>
      <c r="E70" s="58" t="s">
        <v>931</v>
      </c>
      <c r="F70" s="59">
        <v>8</v>
      </c>
      <c r="G70" s="60"/>
      <c r="H70" s="59"/>
      <c r="I70" s="59"/>
      <c r="J70" s="59"/>
      <c r="K70" s="59" t="s">
        <v>76</v>
      </c>
      <c r="L70" s="59" t="s">
        <v>76</v>
      </c>
      <c r="M70" s="60"/>
      <c r="N70" s="60"/>
      <c r="O70" s="59"/>
      <c r="P70" s="59"/>
      <c r="Q70" s="59"/>
      <c r="R70" s="59" t="s">
        <v>76</v>
      </c>
      <c r="S70" s="59" t="s">
        <v>76</v>
      </c>
      <c r="T70" s="60"/>
      <c r="U70" s="60"/>
      <c r="V70" s="59"/>
      <c r="W70" s="59"/>
      <c r="X70" s="59"/>
      <c r="Y70" s="59" t="s">
        <v>76</v>
      </c>
      <c r="Z70" s="59" t="s">
        <v>76</v>
      </c>
      <c r="AA70" s="60"/>
      <c r="AB70" s="60"/>
      <c r="AC70" s="59"/>
      <c r="AD70" s="22"/>
      <c r="AE70" s="80"/>
      <c r="AF70" s="34"/>
      <c r="AG70" s="51"/>
      <c r="AH70" s="51"/>
      <c r="AI70" s="51"/>
      <c r="AJ70" s="51"/>
      <c r="AK70" s="51"/>
      <c r="AL70" s="51"/>
    </row>
    <row r="71" spans="1:38" ht="105" customHeight="1">
      <c r="A71" s="57">
        <v>22</v>
      </c>
      <c r="B71" s="87" t="s">
        <v>568</v>
      </c>
      <c r="C71" s="58" t="s">
        <v>46</v>
      </c>
      <c r="D71" s="58" t="s">
        <v>35</v>
      </c>
      <c r="E71" s="58" t="s">
        <v>171</v>
      </c>
      <c r="F71" s="39">
        <v>5</v>
      </c>
      <c r="G71" s="60"/>
      <c r="H71" s="39" t="s">
        <v>47</v>
      </c>
      <c r="I71" s="59"/>
      <c r="J71" s="59"/>
      <c r="K71" s="39"/>
      <c r="L71" s="39"/>
      <c r="M71" s="60"/>
      <c r="N71" s="60"/>
      <c r="O71" s="39" t="s">
        <v>47</v>
      </c>
      <c r="P71" s="79"/>
      <c r="Q71" s="59"/>
      <c r="R71" s="59"/>
      <c r="S71" s="39"/>
      <c r="T71" s="60"/>
      <c r="U71" s="60"/>
      <c r="V71" s="39"/>
      <c r="W71" s="79"/>
      <c r="X71" s="59"/>
      <c r="Y71" s="39"/>
      <c r="Z71" s="39" t="s">
        <v>47</v>
      </c>
      <c r="AA71" s="60"/>
      <c r="AB71" s="60"/>
      <c r="AC71" s="59" t="s">
        <v>983</v>
      </c>
      <c r="AD71" s="22"/>
      <c r="AE71" s="80"/>
      <c r="AF71" s="34"/>
      <c r="AG71" s="51"/>
      <c r="AH71" s="51"/>
      <c r="AI71" s="51"/>
      <c r="AJ71" s="51"/>
      <c r="AK71" s="51"/>
      <c r="AL71" s="51"/>
    </row>
    <row r="72" spans="1:38" ht="105" customHeight="1">
      <c r="A72" s="57">
        <v>22</v>
      </c>
      <c r="B72" s="87" t="s">
        <v>568</v>
      </c>
      <c r="C72" s="58" t="s">
        <v>711</v>
      </c>
      <c r="D72" s="58" t="s">
        <v>736</v>
      </c>
      <c r="E72" s="58" t="s">
        <v>735</v>
      </c>
      <c r="F72" s="39">
        <v>6</v>
      </c>
      <c r="G72" s="60"/>
      <c r="H72" s="59"/>
      <c r="I72" s="59" t="s">
        <v>713</v>
      </c>
      <c r="J72" s="59"/>
      <c r="K72" s="59"/>
      <c r="L72" s="59"/>
      <c r="M72" s="60"/>
      <c r="N72" s="60"/>
      <c r="O72" s="59"/>
      <c r="P72" s="59"/>
      <c r="Q72" s="59"/>
      <c r="R72" s="59" t="s">
        <v>713</v>
      </c>
      <c r="S72" s="59"/>
      <c r="T72" s="60"/>
      <c r="U72" s="60"/>
      <c r="V72" s="59" t="s">
        <v>713</v>
      </c>
      <c r="W72" s="59"/>
      <c r="X72" s="59"/>
      <c r="Y72" s="59" t="s">
        <v>713</v>
      </c>
      <c r="Z72" s="59"/>
      <c r="AA72" s="60"/>
      <c r="AB72" s="60"/>
      <c r="AC72" s="59"/>
      <c r="AD72" s="22"/>
      <c r="AE72" s="80" t="s">
        <v>861</v>
      </c>
      <c r="AF72" s="34"/>
      <c r="AG72" s="51"/>
      <c r="AH72" s="51"/>
      <c r="AI72" s="51"/>
      <c r="AJ72" s="51"/>
      <c r="AK72" s="51"/>
      <c r="AL72" s="51"/>
    </row>
    <row r="73" spans="1:38" ht="105" customHeight="1">
      <c r="A73" s="57">
        <v>22</v>
      </c>
      <c r="B73" s="87" t="s">
        <v>568</v>
      </c>
      <c r="C73" s="58" t="s">
        <v>81</v>
      </c>
      <c r="D73" s="58" t="s">
        <v>819</v>
      </c>
      <c r="E73" s="58" t="s">
        <v>818</v>
      </c>
      <c r="F73" s="39">
        <v>6</v>
      </c>
      <c r="G73" s="60"/>
      <c r="H73" s="39"/>
      <c r="I73" s="39"/>
      <c r="J73" s="39"/>
      <c r="K73" s="39" t="s">
        <v>30</v>
      </c>
      <c r="L73" s="39" t="s">
        <v>30</v>
      </c>
      <c r="M73" s="60"/>
      <c r="N73" s="60"/>
      <c r="O73" s="39"/>
      <c r="P73" s="39"/>
      <c r="Q73" s="39"/>
      <c r="R73" s="59"/>
      <c r="S73" s="39"/>
      <c r="T73" s="60"/>
      <c r="U73" s="60"/>
      <c r="V73" s="39"/>
      <c r="W73" s="39"/>
      <c r="X73" s="59"/>
      <c r="Y73" s="39"/>
      <c r="Z73" s="39"/>
      <c r="AA73" s="60"/>
      <c r="AB73" s="60"/>
      <c r="AC73" s="59"/>
      <c r="AD73" s="22"/>
      <c r="AE73" s="80" t="s">
        <v>555</v>
      </c>
      <c r="AF73" s="34"/>
      <c r="AG73" s="51"/>
      <c r="AH73" s="51"/>
      <c r="AI73" s="51"/>
      <c r="AJ73" s="51"/>
      <c r="AK73" s="51"/>
      <c r="AL73" s="51"/>
    </row>
    <row r="74" spans="1:38" ht="105" customHeight="1">
      <c r="A74" s="57">
        <v>22</v>
      </c>
      <c r="B74" s="87" t="s">
        <v>568</v>
      </c>
      <c r="C74" s="58" t="s">
        <v>81</v>
      </c>
      <c r="D74" s="58" t="s">
        <v>819</v>
      </c>
      <c r="E74" s="58" t="s">
        <v>443</v>
      </c>
      <c r="F74" s="39">
        <v>4</v>
      </c>
      <c r="G74" s="60"/>
      <c r="H74" s="59"/>
      <c r="I74" s="39"/>
      <c r="J74" s="39"/>
      <c r="K74" s="39"/>
      <c r="L74" s="39"/>
      <c r="M74" s="60"/>
      <c r="N74" s="60"/>
      <c r="O74" s="39"/>
      <c r="P74" s="39"/>
      <c r="Q74" s="59"/>
      <c r="R74" s="59"/>
      <c r="S74" s="39" t="s">
        <v>30</v>
      </c>
      <c r="T74" s="60"/>
      <c r="U74" s="60"/>
      <c r="V74" s="39"/>
      <c r="W74" s="39"/>
      <c r="X74" s="59"/>
      <c r="Y74" s="39"/>
      <c r="Z74" s="59"/>
      <c r="AA74" s="60"/>
      <c r="AB74" s="60"/>
      <c r="AC74" s="59" t="s">
        <v>818</v>
      </c>
      <c r="AD74" s="22"/>
      <c r="AE74" s="80"/>
      <c r="AF74" s="34"/>
      <c r="AG74" s="51"/>
      <c r="AH74" s="51"/>
      <c r="AI74" s="51"/>
      <c r="AJ74" s="51"/>
      <c r="AK74" s="51"/>
      <c r="AL74" s="51"/>
    </row>
    <row r="75" spans="1:38" ht="105" customHeight="1">
      <c r="A75" s="57">
        <v>22</v>
      </c>
      <c r="B75" s="87" t="s">
        <v>568</v>
      </c>
      <c r="C75" s="58" t="s">
        <v>75</v>
      </c>
      <c r="D75" s="58" t="s">
        <v>936</v>
      </c>
      <c r="E75" s="58" t="s">
        <v>935</v>
      </c>
      <c r="F75" s="39">
        <v>6</v>
      </c>
      <c r="G75" s="60"/>
      <c r="H75" s="39"/>
      <c r="I75" s="59"/>
      <c r="J75" s="59" t="s">
        <v>76</v>
      </c>
      <c r="K75" s="59"/>
      <c r="L75" s="59"/>
      <c r="M75" s="60"/>
      <c r="N75" s="60"/>
      <c r="O75" s="39"/>
      <c r="P75" s="59"/>
      <c r="Q75" s="59" t="s">
        <v>76</v>
      </c>
      <c r="R75" s="59"/>
      <c r="S75" s="59"/>
      <c r="T75" s="60"/>
      <c r="U75" s="60"/>
      <c r="V75" s="59"/>
      <c r="W75" s="59"/>
      <c r="X75" s="59" t="s">
        <v>76</v>
      </c>
      <c r="Y75" s="59"/>
      <c r="Z75" s="59"/>
      <c r="AA75" s="60"/>
      <c r="AB75" s="60"/>
      <c r="AC75" s="59"/>
      <c r="AD75" s="22"/>
      <c r="AE75" s="80"/>
      <c r="AF75" s="34"/>
      <c r="AG75" s="51"/>
      <c r="AH75" s="51"/>
      <c r="AI75" s="51"/>
      <c r="AJ75" s="51"/>
      <c r="AK75" s="51"/>
      <c r="AL75" s="51"/>
    </row>
    <row r="76" spans="1:38" ht="105" customHeight="1">
      <c r="A76" s="57">
        <v>22</v>
      </c>
      <c r="B76" s="87" t="s">
        <v>568</v>
      </c>
      <c r="C76" s="58" t="s">
        <v>73</v>
      </c>
      <c r="D76" s="58" t="s">
        <v>692</v>
      </c>
      <c r="E76" s="58" t="s">
        <v>937</v>
      </c>
      <c r="F76" s="39">
        <v>6</v>
      </c>
      <c r="G76" s="60"/>
      <c r="H76" s="59"/>
      <c r="I76" s="59"/>
      <c r="J76" s="59"/>
      <c r="K76" s="39"/>
      <c r="L76" s="39"/>
      <c r="M76" s="60"/>
      <c r="N76" s="60"/>
      <c r="O76" s="39"/>
      <c r="P76" s="79" t="s">
        <v>567</v>
      </c>
      <c r="Q76" s="59"/>
      <c r="R76" s="59"/>
      <c r="S76" s="39"/>
      <c r="T76" s="60"/>
      <c r="U76" s="60"/>
      <c r="V76" s="39"/>
      <c r="W76" s="79" t="s">
        <v>567</v>
      </c>
      <c r="X76" s="59"/>
      <c r="Y76" s="39"/>
      <c r="Z76" s="39"/>
      <c r="AA76" s="60"/>
      <c r="AB76" s="60"/>
      <c r="AC76" s="59"/>
      <c r="AD76" s="22"/>
      <c r="AE76" s="80"/>
      <c r="AF76" s="34"/>
      <c r="AG76" s="51"/>
      <c r="AH76" s="51"/>
      <c r="AI76" s="51"/>
      <c r="AJ76" s="51"/>
      <c r="AK76" s="51"/>
      <c r="AL76" s="51"/>
    </row>
    <row r="77" spans="1:38" ht="105" customHeight="1">
      <c r="A77" s="57">
        <v>23</v>
      </c>
      <c r="B77" s="87" t="s">
        <v>569</v>
      </c>
      <c r="C77" s="58" t="s">
        <v>46</v>
      </c>
      <c r="D77" s="58" t="s">
        <v>35</v>
      </c>
      <c r="E77" s="58" t="s">
        <v>171</v>
      </c>
      <c r="F77" s="39">
        <v>5</v>
      </c>
      <c r="G77" s="60"/>
      <c r="H77" s="39" t="s">
        <v>47</v>
      </c>
      <c r="I77" s="59"/>
      <c r="J77" s="59"/>
      <c r="K77" s="39"/>
      <c r="L77" s="39"/>
      <c r="M77" s="60"/>
      <c r="N77" s="60"/>
      <c r="O77" s="39" t="s">
        <v>47</v>
      </c>
      <c r="P77" s="79"/>
      <c r="Q77" s="59"/>
      <c r="R77" s="59"/>
      <c r="S77" s="39"/>
      <c r="T77" s="60"/>
      <c r="U77" s="60"/>
      <c r="V77" s="39"/>
      <c r="W77" s="79"/>
      <c r="X77" s="59"/>
      <c r="Y77" s="39"/>
      <c r="Z77" s="39" t="s">
        <v>47</v>
      </c>
      <c r="AA77" s="60"/>
      <c r="AB77" s="60"/>
      <c r="AC77" s="59" t="s">
        <v>984</v>
      </c>
      <c r="AD77" s="22"/>
      <c r="AE77" s="80"/>
      <c r="AF77" s="34"/>
      <c r="AG77" s="51"/>
      <c r="AH77" s="51"/>
      <c r="AI77" s="51"/>
      <c r="AJ77" s="51"/>
      <c r="AK77" s="51"/>
      <c r="AL77" s="51"/>
    </row>
    <row r="78" spans="1:38" ht="105" customHeight="1">
      <c r="A78" s="57">
        <v>23</v>
      </c>
      <c r="B78" s="87" t="s">
        <v>569</v>
      </c>
      <c r="C78" s="58" t="s">
        <v>73</v>
      </c>
      <c r="D78" s="58" t="s">
        <v>820</v>
      </c>
      <c r="E78" s="58" t="s">
        <v>718</v>
      </c>
      <c r="F78" s="39">
        <v>6</v>
      </c>
      <c r="G78" s="60"/>
      <c r="H78" s="79"/>
      <c r="I78" s="39"/>
      <c r="J78" s="79"/>
      <c r="K78" s="79"/>
      <c r="L78" s="79" t="s">
        <v>567</v>
      </c>
      <c r="M78" s="60"/>
      <c r="N78" s="60"/>
      <c r="O78" s="79"/>
      <c r="P78" s="79"/>
      <c r="Q78" s="79" t="s">
        <v>567</v>
      </c>
      <c r="R78" s="79"/>
      <c r="S78" s="79"/>
      <c r="T78" s="60"/>
      <c r="U78" s="60"/>
      <c r="V78" s="79"/>
      <c r="W78" s="79"/>
      <c r="X78" s="79"/>
      <c r="Y78" s="79"/>
      <c r="Z78" s="79"/>
      <c r="AA78" s="60"/>
      <c r="AB78" s="60"/>
      <c r="AC78" s="59"/>
      <c r="AD78" s="22"/>
      <c r="AE78" s="80" t="s">
        <v>862</v>
      </c>
      <c r="AF78" s="34"/>
      <c r="AG78" s="51"/>
      <c r="AH78" s="51"/>
      <c r="AI78" s="51"/>
      <c r="AJ78" s="51"/>
      <c r="AK78" s="51"/>
      <c r="AL78" s="51"/>
    </row>
    <row r="79" spans="1:38" ht="105" customHeight="1">
      <c r="A79" s="57">
        <v>23</v>
      </c>
      <c r="B79" s="87" t="s">
        <v>569</v>
      </c>
      <c r="C79" s="58" t="s">
        <v>73</v>
      </c>
      <c r="D79" s="58" t="s">
        <v>820</v>
      </c>
      <c r="E79" s="58" t="s">
        <v>443</v>
      </c>
      <c r="F79" s="39">
        <v>6</v>
      </c>
      <c r="G79" s="60"/>
      <c r="H79" s="79"/>
      <c r="I79" s="39"/>
      <c r="J79" s="79"/>
      <c r="K79" s="79"/>
      <c r="L79" s="39"/>
      <c r="M79" s="60"/>
      <c r="N79" s="60"/>
      <c r="O79" s="79"/>
      <c r="P79" s="79"/>
      <c r="Q79" s="79"/>
      <c r="R79" s="79"/>
      <c r="S79" s="79"/>
      <c r="T79" s="60"/>
      <c r="U79" s="60"/>
      <c r="V79" s="79"/>
      <c r="W79" s="79"/>
      <c r="X79" s="79" t="s">
        <v>567</v>
      </c>
      <c r="Y79" s="79"/>
      <c r="Z79" s="79"/>
      <c r="AA79" s="60"/>
      <c r="AB79" s="60"/>
      <c r="AC79" s="59" t="s">
        <v>718</v>
      </c>
      <c r="AD79" s="22"/>
      <c r="AE79" s="80"/>
      <c r="AF79" s="34"/>
      <c r="AG79" s="51"/>
      <c r="AH79" s="51"/>
      <c r="AI79" s="51"/>
      <c r="AJ79" s="51"/>
      <c r="AK79" s="51"/>
      <c r="AL79" s="51"/>
    </row>
    <row r="80" spans="1:38" ht="105" customHeight="1">
      <c r="A80" s="57">
        <v>23</v>
      </c>
      <c r="B80" s="87" t="s">
        <v>569</v>
      </c>
      <c r="C80" s="58" t="s">
        <v>85</v>
      </c>
      <c r="D80" s="58" t="s">
        <v>504</v>
      </c>
      <c r="E80" s="58" t="s">
        <v>821</v>
      </c>
      <c r="F80" s="39">
        <v>6</v>
      </c>
      <c r="G80" s="60"/>
      <c r="H80" s="39"/>
      <c r="I80" s="39"/>
      <c r="J80" s="39"/>
      <c r="K80" s="39" t="s">
        <v>86</v>
      </c>
      <c r="L80" s="39"/>
      <c r="M80" s="60"/>
      <c r="N80" s="60"/>
      <c r="O80" s="39"/>
      <c r="P80" s="39"/>
      <c r="Q80" s="39"/>
      <c r="R80" s="39" t="s">
        <v>86</v>
      </c>
      <c r="S80" s="39" t="s">
        <v>86</v>
      </c>
      <c r="T80" s="60"/>
      <c r="U80" s="60"/>
      <c r="V80" s="39"/>
      <c r="W80" s="39"/>
      <c r="X80" s="39"/>
      <c r="Y80" s="39" t="s">
        <v>86</v>
      </c>
      <c r="Z80" s="39"/>
      <c r="AA80" s="60"/>
      <c r="AB80" s="60"/>
      <c r="AC80" s="59"/>
      <c r="AD80" s="22"/>
      <c r="AE80" s="80" t="s">
        <v>784</v>
      </c>
      <c r="AF80" s="34"/>
      <c r="AG80" s="51"/>
      <c r="AH80" s="51"/>
      <c r="AI80" s="51"/>
      <c r="AJ80" s="51"/>
      <c r="AK80" s="51"/>
      <c r="AL80" s="51"/>
    </row>
    <row r="81" spans="1:38" ht="105" customHeight="1">
      <c r="A81" s="57">
        <v>23</v>
      </c>
      <c r="B81" s="87" t="s">
        <v>569</v>
      </c>
      <c r="C81" s="58" t="s">
        <v>26</v>
      </c>
      <c r="D81" s="58" t="s">
        <v>939</v>
      </c>
      <c r="E81" s="58" t="s">
        <v>938</v>
      </c>
      <c r="F81" s="39">
        <v>5</v>
      </c>
      <c r="G81" s="60"/>
      <c r="H81" s="39"/>
      <c r="I81" s="59" t="s">
        <v>28</v>
      </c>
      <c r="J81" s="59" t="s">
        <v>28</v>
      </c>
      <c r="K81" s="59"/>
      <c r="L81" s="59"/>
      <c r="M81" s="60"/>
      <c r="N81" s="60"/>
      <c r="O81" s="79"/>
      <c r="P81" s="59" t="s">
        <v>28</v>
      </c>
      <c r="Q81" s="79"/>
      <c r="R81" s="79"/>
      <c r="S81" s="79"/>
      <c r="T81" s="60"/>
      <c r="U81" s="60"/>
      <c r="V81" s="59" t="s">
        <v>28</v>
      </c>
      <c r="W81" s="59" t="s">
        <v>28</v>
      </c>
      <c r="X81" s="79"/>
      <c r="Y81" s="79"/>
      <c r="Z81" s="79"/>
      <c r="AA81" s="60"/>
      <c r="AB81" s="60"/>
      <c r="AC81" s="59"/>
      <c r="AD81" s="22"/>
      <c r="AE81" s="80"/>
      <c r="AF81" s="34"/>
      <c r="AG81" s="51"/>
      <c r="AH81" s="51"/>
      <c r="AI81" s="51"/>
      <c r="AJ81" s="51"/>
      <c r="AK81" s="51"/>
      <c r="AL81" s="51"/>
    </row>
    <row r="82" spans="1:38" ht="105" customHeight="1">
      <c r="A82" s="57">
        <v>24</v>
      </c>
      <c r="B82" s="87" t="s">
        <v>570</v>
      </c>
      <c r="C82" s="58" t="s">
        <v>20</v>
      </c>
      <c r="D82" s="58" t="s">
        <v>143</v>
      </c>
      <c r="E82" s="58" t="s">
        <v>699</v>
      </c>
      <c r="F82" s="39">
        <v>6</v>
      </c>
      <c r="G82" s="60"/>
      <c r="H82" s="59" t="s">
        <v>30</v>
      </c>
      <c r="I82" s="59"/>
      <c r="J82" s="59"/>
      <c r="K82" s="59"/>
      <c r="L82" s="59"/>
      <c r="M82" s="60"/>
      <c r="N82" s="60"/>
      <c r="O82" s="59"/>
      <c r="P82" s="59"/>
      <c r="Q82" s="59"/>
      <c r="R82" s="59"/>
      <c r="S82" s="59"/>
      <c r="T82" s="60"/>
      <c r="U82" s="60"/>
      <c r="V82" s="59"/>
      <c r="W82" s="59"/>
      <c r="X82" s="59"/>
      <c r="Y82" s="59"/>
      <c r="Z82" s="59"/>
      <c r="AA82" s="60"/>
      <c r="AB82" s="60"/>
      <c r="AC82" s="59"/>
      <c r="AD82" s="22"/>
      <c r="AE82" s="80" t="s">
        <v>863</v>
      </c>
      <c r="AF82" s="34"/>
      <c r="AG82" s="51"/>
      <c r="AH82" s="51"/>
      <c r="AI82" s="51"/>
      <c r="AJ82" s="51"/>
      <c r="AK82" s="51"/>
      <c r="AL82" s="51"/>
    </row>
    <row r="83" spans="1:38" ht="105" customHeight="1">
      <c r="A83" s="57">
        <v>24</v>
      </c>
      <c r="B83" s="87" t="s">
        <v>570</v>
      </c>
      <c r="C83" s="58" t="s">
        <v>20</v>
      </c>
      <c r="D83" s="58" t="s">
        <v>143</v>
      </c>
      <c r="E83" s="58" t="s">
        <v>443</v>
      </c>
      <c r="F83" s="39">
        <v>6</v>
      </c>
      <c r="G83" s="60"/>
      <c r="H83" s="39"/>
      <c r="I83" s="59"/>
      <c r="J83" s="59"/>
      <c r="K83" s="39"/>
      <c r="L83" s="59"/>
      <c r="M83" s="60"/>
      <c r="N83" s="60"/>
      <c r="O83" s="59" t="s">
        <v>30</v>
      </c>
      <c r="P83" s="39"/>
      <c r="Q83" s="39"/>
      <c r="R83" s="39"/>
      <c r="S83" s="39"/>
      <c r="T83" s="60"/>
      <c r="U83" s="60"/>
      <c r="V83" s="39"/>
      <c r="W83" s="59"/>
      <c r="X83" s="39"/>
      <c r="Y83" s="39"/>
      <c r="Z83" s="39"/>
      <c r="AA83" s="60"/>
      <c r="AB83" s="60"/>
      <c r="AC83" s="59" t="s">
        <v>699</v>
      </c>
      <c r="AD83" s="22"/>
      <c r="AE83" s="80"/>
      <c r="AF83" s="34"/>
      <c r="AG83" s="51"/>
      <c r="AH83" s="51"/>
      <c r="AI83" s="51"/>
      <c r="AJ83" s="51"/>
      <c r="AK83" s="51"/>
      <c r="AL83" s="51"/>
    </row>
    <row r="84" spans="1:38" ht="105" customHeight="1">
      <c r="A84" s="57">
        <v>24</v>
      </c>
      <c r="B84" s="87" t="s">
        <v>570</v>
      </c>
      <c r="C84" s="58" t="s">
        <v>81</v>
      </c>
      <c r="D84" s="58" t="s">
        <v>819</v>
      </c>
      <c r="E84" s="58" t="s">
        <v>940</v>
      </c>
      <c r="F84" s="39">
        <v>6</v>
      </c>
      <c r="G84" s="60"/>
      <c r="H84" s="39"/>
      <c r="I84" s="39"/>
      <c r="J84" s="39"/>
      <c r="K84" s="39"/>
      <c r="L84" s="39"/>
      <c r="M84" s="60"/>
      <c r="N84" s="60"/>
      <c r="O84" s="59"/>
      <c r="P84" s="59"/>
      <c r="Q84" s="59" t="s">
        <v>30</v>
      </c>
      <c r="R84" s="59" t="s">
        <v>30</v>
      </c>
      <c r="S84" s="39"/>
      <c r="T84" s="60"/>
      <c r="U84" s="60"/>
      <c r="V84" s="59"/>
      <c r="W84" s="59"/>
      <c r="X84" s="59"/>
      <c r="Y84" s="59" t="s">
        <v>30</v>
      </c>
      <c r="Z84" s="59" t="s">
        <v>30</v>
      </c>
      <c r="AA84" s="60"/>
      <c r="AB84" s="60"/>
      <c r="AC84" s="59"/>
      <c r="AD84" s="22"/>
      <c r="AE84" s="80"/>
      <c r="AF84" s="34"/>
      <c r="AG84" s="51"/>
      <c r="AH84" s="51"/>
      <c r="AI84" s="51"/>
      <c r="AJ84" s="51"/>
      <c r="AK84" s="51"/>
      <c r="AL84" s="51"/>
    </row>
    <row r="85" spans="1:38" ht="105" customHeight="1">
      <c r="A85" s="57">
        <v>24</v>
      </c>
      <c r="B85" s="87" t="s">
        <v>570</v>
      </c>
      <c r="C85" s="58" t="s">
        <v>306</v>
      </c>
      <c r="D85" s="58" t="s">
        <v>698</v>
      </c>
      <c r="E85" s="58" t="s">
        <v>697</v>
      </c>
      <c r="F85" s="39">
        <v>6</v>
      </c>
      <c r="G85" s="60"/>
      <c r="H85" s="39"/>
      <c r="I85" s="39"/>
      <c r="J85" s="39" t="s">
        <v>80</v>
      </c>
      <c r="K85" s="39" t="s">
        <v>80</v>
      </c>
      <c r="L85" s="39" t="s">
        <v>80</v>
      </c>
      <c r="M85" s="60"/>
      <c r="N85" s="60"/>
      <c r="O85" s="39"/>
      <c r="P85" s="39" t="s">
        <v>80</v>
      </c>
      <c r="Q85" s="39"/>
      <c r="R85" s="39"/>
      <c r="S85" s="39" t="s">
        <v>80</v>
      </c>
      <c r="T85" s="60"/>
      <c r="U85" s="60"/>
      <c r="V85" s="39"/>
      <c r="W85" s="39" t="s">
        <v>80</v>
      </c>
      <c r="X85" s="39" t="s">
        <v>80</v>
      </c>
      <c r="Y85" s="39"/>
      <c r="Z85" s="39"/>
      <c r="AA85" s="60"/>
      <c r="AB85" s="60"/>
      <c r="AC85" s="59"/>
      <c r="AD85" s="22"/>
      <c r="AE85" s="80" t="s">
        <v>705</v>
      </c>
      <c r="AF85" s="34"/>
      <c r="AG85" s="51"/>
      <c r="AH85" s="51"/>
      <c r="AI85" s="51"/>
      <c r="AJ85" s="51"/>
      <c r="AK85" s="51"/>
      <c r="AL85" s="51"/>
    </row>
    <row r="86" spans="1:38" ht="105" customHeight="1">
      <c r="A86" s="57">
        <v>25</v>
      </c>
      <c r="B86" s="87" t="s">
        <v>618</v>
      </c>
      <c r="C86" s="58" t="s">
        <v>85</v>
      </c>
      <c r="D86" s="58" t="s">
        <v>143</v>
      </c>
      <c r="E86" s="58" t="s">
        <v>699</v>
      </c>
      <c r="F86" s="39">
        <v>6</v>
      </c>
      <c r="G86" s="60"/>
      <c r="H86" s="39"/>
      <c r="I86" s="39" t="s">
        <v>86</v>
      </c>
      <c r="J86" s="39"/>
      <c r="K86" s="39"/>
      <c r="L86" s="39" t="s">
        <v>86</v>
      </c>
      <c r="M86" s="60"/>
      <c r="N86" s="60"/>
      <c r="O86" s="39"/>
      <c r="P86" s="39" t="s">
        <v>86</v>
      </c>
      <c r="Q86" s="39"/>
      <c r="R86" s="39"/>
      <c r="S86" s="39"/>
      <c r="T86" s="60"/>
      <c r="U86" s="60"/>
      <c r="V86" s="39" t="s">
        <v>86</v>
      </c>
      <c r="W86" s="39" t="s">
        <v>86</v>
      </c>
      <c r="X86" s="39"/>
      <c r="Y86" s="39"/>
      <c r="Z86" s="39"/>
      <c r="AA86" s="60"/>
      <c r="AB86" s="60"/>
      <c r="AC86" s="59"/>
      <c r="AD86" s="22"/>
      <c r="AE86" s="81" t="s">
        <v>725</v>
      </c>
      <c r="AF86" s="34"/>
      <c r="AG86" s="51"/>
      <c r="AH86" s="51"/>
      <c r="AI86" s="51"/>
      <c r="AJ86" s="51"/>
      <c r="AK86" s="51"/>
      <c r="AL86" s="51"/>
    </row>
    <row r="87" spans="1:38" ht="105" customHeight="1">
      <c r="A87" s="57">
        <v>25</v>
      </c>
      <c r="B87" s="87" t="s">
        <v>618</v>
      </c>
      <c r="C87" s="58" t="s">
        <v>26</v>
      </c>
      <c r="D87" s="58" t="s">
        <v>712</v>
      </c>
      <c r="E87" s="58" t="s">
        <v>737</v>
      </c>
      <c r="F87" s="39">
        <v>6</v>
      </c>
      <c r="G87" s="60"/>
      <c r="H87" s="59" t="s">
        <v>28</v>
      </c>
      <c r="I87" s="59"/>
      <c r="J87" s="59"/>
      <c r="K87" s="39"/>
      <c r="L87" s="39"/>
      <c r="M87" s="60"/>
      <c r="N87" s="60"/>
      <c r="O87" s="59"/>
      <c r="P87" s="59"/>
      <c r="Q87" s="59"/>
      <c r="R87" s="39"/>
      <c r="S87" s="59"/>
      <c r="T87" s="60"/>
      <c r="U87" s="60"/>
      <c r="V87" s="59"/>
      <c r="W87" s="59"/>
      <c r="X87" s="59"/>
      <c r="Y87" s="59"/>
      <c r="Z87" s="59"/>
      <c r="AA87" s="60"/>
      <c r="AB87" s="60"/>
      <c r="AC87" s="59"/>
      <c r="AD87" s="22"/>
      <c r="AE87" s="80" t="s">
        <v>721</v>
      </c>
      <c r="AF87" s="34"/>
      <c r="AG87" s="51"/>
      <c r="AH87" s="51"/>
      <c r="AI87" s="51"/>
      <c r="AJ87" s="51"/>
      <c r="AK87" s="51"/>
      <c r="AL87" s="51"/>
    </row>
    <row r="88" spans="1:38" ht="105" customHeight="1">
      <c r="A88" s="57">
        <v>25</v>
      </c>
      <c r="B88" s="87" t="s">
        <v>618</v>
      </c>
      <c r="C88" s="58" t="s">
        <v>26</v>
      </c>
      <c r="D88" s="58" t="s">
        <v>712</v>
      </c>
      <c r="E88" s="58" t="s">
        <v>443</v>
      </c>
      <c r="F88" s="39">
        <v>6</v>
      </c>
      <c r="G88" s="60"/>
      <c r="H88" s="39"/>
      <c r="I88" s="39"/>
      <c r="J88" s="59"/>
      <c r="K88" s="39"/>
      <c r="L88" s="59"/>
      <c r="M88" s="60"/>
      <c r="N88" s="60"/>
      <c r="O88" s="59" t="s">
        <v>28</v>
      </c>
      <c r="P88" s="39"/>
      <c r="Q88" s="39"/>
      <c r="R88" s="39"/>
      <c r="S88" s="39"/>
      <c r="T88" s="60"/>
      <c r="U88" s="60"/>
      <c r="V88" s="39"/>
      <c r="W88" s="39"/>
      <c r="X88" s="39"/>
      <c r="Y88" s="39"/>
      <c r="Z88" s="39"/>
      <c r="AA88" s="60"/>
      <c r="AB88" s="60"/>
      <c r="AC88" s="59" t="s">
        <v>737</v>
      </c>
      <c r="AD88" s="22"/>
      <c r="AE88" s="81"/>
      <c r="AF88" s="75"/>
      <c r="AG88" s="51"/>
      <c r="AH88" s="51"/>
      <c r="AI88" s="51"/>
      <c r="AJ88" s="51"/>
      <c r="AK88" s="51"/>
      <c r="AL88" s="51"/>
    </row>
    <row r="89" spans="1:38" ht="105" customHeight="1">
      <c r="A89" s="57">
        <v>25</v>
      </c>
      <c r="B89" s="87" t="s">
        <v>618</v>
      </c>
      <c r="C89" s="58" t="s">
        <v>55</v>
      </c>
      <c r="D89" s="58" t="s">
        <v>455</v>
      </c>
      <c r="E89" s="58" t="s">
        <v>483</v>
      </c>
      <c r="F89" s="39">
        <v>4</v>
      </c>
      <c r="G89" s="60"/>
      <c r="H89" s="39"/>
      <c r="I89" s="39"/>
      <c r="J89" s="39" t="s">
        <v>56</v>
      </c>
      <c r="K89" s="39"/>
      <c r="L89" s="59"/>
      <c r="M89" s="60"/>
      <c r="N89" s="60"/>
      <c r="O89" s="59"/>
      <c r="P89" s="39"/>
      <c r="Q89" s="39"/>
      <c r="R89" s="39"/>
      <c r="S89" s="39" t="s">
        <v>57</v>
      </c>
      <c r="T89" s="60"/>
      <c r="U89" s="60"/>
      <c r="V89" s="39"/>
      <c r="W89" s="39"/>
      <c r="X89" s="39"/>
      <c r="Y89" s="39" t="s">
        <v>57</v>
      </c>
      <c r="Z89" s="39"/>
      <c r="AA89" s="60"/>
      <c r="AB89" s="60"/>
      <c r="AC89" s="59"/>
      <c r="AD89" s="22"/>
      <c r="AE89" s="81"/>
      <c r="AF89" s="75"/>
      <c r="AG89" s="51"/>
      <c r="AH89" s="51"/>
      <c r="AI89" s="51"/>
      <c r="AJ89" s="51"/>
      <c r="AK89" s="51"/>
      <c r="AL89" s="51"/>
    </row>
    <row r="90" spans="1:38" ht="105" customHeight="1">
      <c r="A90" s="57">
        <v>25</v>
      </c>
      <c r="B90" s="87" t="s">
        <v>618</v>
      </c>
      <c r="C90" s="58" t="s">
        <v>50</v>
      </c>
      <c r="D90" s="58" t="s">
        <v>698</v>
      </c>
      <c r="E90" s="58" t="s">
        <v>697</v>
      </c>
      <c r="F90" s="39">
        <v>6</v>
      </c>
      <c r="G90" s="60"/>
      <c r="H90" s="39"/>
      <c r="I90" s="39"/>
      <c r="J90" s="39"/>
      <c r="K90" s="59"/>
      <c r="L90" s="39"/>
      <c r="M90" s="60"/>
      <c r="N90" s="60"/>
      <c r="O90" s="59"/>
      <c r="P90" s="59"/>
      <c r="Q90" s="39"/>
      <c r="R90" s="39" t="s">
        <v>30</v>
      </c>
      <c r="S90" s="59"/>
      <c r="T90" s="60"/>
      <c r="U90" s="60"/>
      <c r="V90" s="39"/>
      <c r="W90" s="59"/>
      <c r="X90" s="39" t="s">
        <v>30</v>
      </c>
      <c r="Y90" s="59"/>
      <c r="Z90" s="59"/>
      <c r="AA90" s="60"/>
      <c r="AB90" s="60"/>
      <c r="AC90" s="59"/>
      <c r="AD90" s="22"/>
      <c r="AE90" s="81"/>
      <c r="AF90" s="75"/>
      <c r="AG90" s="51"/>
      <c r="AH90" s="51"/>
      <c r="AI90" s="51"/>
      <c r="AJ90" s="51"/>
      <c r="AK90" s="51"/>
      <c r="AL90" s="51"/>
    </row>
    <row r="91" spans="1:38" ht="105" customHeight="1">
      <c r="A91" s="57">
        <v>25</v>
      </c>
      <c r="B91" s="87" t="s">
        <v>618</v>
      </c>
      <c r="C91" s="58" t="s">
        <v>306</v>
      </c>
      <c r="D91" s="58" t="s">
        <v>942</v>
      </c>
      <c r="E91" s="58" t="s">
        <v>941</v>
      </c>
      <c r="F91" s="39">
        <v>5</v>
      </c>
      <c r="G91" s="60"/>
      <c r="H91" s="59"/>
      <c r="I91" s="59"/>
      <c r="J91" s="59"/>
      <c r="K91" s="59"/>
      <c r="L91" s="59"/>
      <c r="M91" s="60"/>
      <c r="N91" s="60"/>
      <c r="O91" s="59"/>
      <c r="P91" s="59"/>
      <c r="Q91" s="39" t="s">
        <v>80</v>
      </c>
      <c r="R91" s="59"/>
      <c r="S91" s="59"/>
      <c r="T91" s="60"/>
      <c r="U91" s="60"/>
      <c r="V91" s="59"/>
      <c r="W91" s="59"/>
      <c r="X91" s="59"/>
      <c r="Y91" s="59"/>
      <c r="Z91" s="39" t="s">
        <v>80</v>
      </c>
      <c r="AA91" s="60"/>
      <c r="AB91" s="60"/>
      <c r="AC91" s="59"/>
      <c r="AD91" s="22"/>
      <c r="AE91" s="80"/>
      <c r="AF91" s="34"/>
      <c r="AG91" s="51"/>
      <c r="AH91" s="51"/>
      <c r="AI91" s="51"/>
      <c r="AJ91" s="51"/>
      <c r="AK91" s="51"/>
      <c r="AL91" s="51"/>
    </row>
    <row r="92" spans="1:38" ht="105" customHeight="1">
      <c r="A92" s="57">
        <v>26</v>
      </c>
      <c r="B92" s="87" t="s">
        <v>96</v>
      </c>
      <c r="C92" s="58" t="s">
        <v>87</v>
      </c>
      <c r="D92" s="58" t="s">
        <v>526</v>
      </c>
      <c r="E92" s="58" t="s">
        <v>533</v>
      </c>
      <c r="F92" s="39"/>
      <c r="G92" s="60"/>
      <c r="H92" s="39" t="s">
        <v>534</v>
      </c>
      <c r="I92" s="39" t="s">
        <v>534</v>
      </c>
      <c r="J92" s="39" t="s">
        <v>534</v>
      </c>
      <c r="K92" s="39" t="s">
        <v>534</v>
      </c>
      <c r="L92" s="39" t="s">
        <v>534</v>
      </c>
      <c r="M92" s="60"/>
      <c r="N92" s="60"/>
      <c r="O92" s="39"/>
      <c r="P92" s="39"/>
      <c r="Q92" s="39"/>
      <c r="R92" s="39"/>
      <c r="S92" s="39"/>
      <c r="T92" s="60"/>
      <c r="U92" s="60"/>
      <c r="V92" s="39"/>
      <c r="W92" s="39"/>
      <c r="X92" s="39"/>
      <c r="Y92" s="39"/>
      <c r="Z92" s="39"/>
      <c r="AA92" s="60"/>
      <c r="AB92" s="60"/>
      <c r="AC92" s="39"/>
      <c r="AD92" s="22"/>
      <c r="AE92" s="34"/>
      <c r="AF92" s="34"/>
      <c r="AG92" s="51"/>
      <c r="AH92" s="51"/>
      <c r="AI92" s="51"/>
      <c r="AJ92" s="51"/>
      <c r="AK92" s="51"/>
      <c r="AL92" s="51"/>
    </row>
    <row r="93" spans="1:38" ht="105" customHeight="1">
      <c r="A93" s="57">
        <v>27</v>
      </c>
      <c r="B93" s="87" t="s">
        <v>99</v>
      </c>
      <c r="C93" s="58" t="s">
        <v>87</v>
      </c>
      <c r="D93" s="58" t="s">
        <v>526</v>
      </c>
      <c r="E93" s="58" t="s">
        <v>533</v>
      </c>
      <c r="F93" s="39"/>
      <c r="G93" s="60"/>
      <c r="H93" s="39" t="s">
        <v>534</v>
      </c>
      <c r="I93" s="39" t="s">
        <v>534</v>
      </c>
      <c r="J93" s="39" t="s">
        <v>534</v>
      </c>
      <c r="K93" s="39" t="s">
        <v>534</v>
      </c>
      <c r="L93" s="39" t="s">
        <v>534</v>
      </c>
      <c r="M93" s="60"/>
      <c r="N93" s="60"/>
      <c r="O93" s="39"/>
      <c r="P93" s="39"/>
      <c r="Q93" s="39"/>
      <c r="R93" s="39"/>
      <c r="S93" s="39"/>
      <c r="T93" s="60"/>
      <c r="U93" s="60"/>
      <c r="V93" s="39"/>
      <c r="W93" s="39"/>
      <c r="X93" s="39"/>
      <c r="Y93" s="39"/>
      <c r="Z93" s="39"/>
      <c r="AA93" s="60"/>
      <c r="AB93" s="60"/>
      <c r="AC93" s="39"/>
      <c r="AD93" s="22"/>
      <c r="AE93" s="34"/>
      <c r="AF93" s="34"/>
      <c r="AG93" s="51"/>
      <c r="AH93" s="51"/>
      <c r="AI93" s="51"/>
      <c r="AJ93" s="51"/>
      <c r="AK93" s="51"/>
      <c r="AL93" s="51"/>
    </row>
    <row r="94" spans="1:38" ht="105" customHeight="1">
      <c r="A94" s="57">
        <v>28</v>
      </c>
      <c r="B94" s="87" t="s">
        <v>477</v>
      </c>
      <c r="C94" s="58" t="s">
        <v>31</v>
      </c>
      <c r="D94" s="58" t="s">
        <v>27</v>
      </c>
      <c r="E94" s="58" t="s">
        <v>527</v>
      </c>
      <c r="F94" s="39">
        <v>8</v>
      </c>
      <c r="G94" s="60"/>
      <c r="H94" s="59"/>
      <c r="I94" s="59"/>
      <c r="J94" s="59" t="s">
        <v>179</v>
      </c>
      <c r="K94" s="59"/>
      <c r="L94" s="59"/>
      <c r="M94" s="60"/>
      <c r="N94" s="60"/>
      <c r="O94" s="59"/>
      <c r="P94" s="59"/>
      <c r="Q94" s="59" t="s">
        <v>179</v>
      </c>
      <c r="R94" s="59"/>
      <c r="S94" s="59"/>
      <c r="T94" s="60"/>
      <c r="U94" s="60"/>
      <c r="V94" s="39"/>
      <c r="W94" s="59" t="s">
        <v>179</v>
      </c>
      <c r="X94" s="39"/>
      <c r="Y94" s="39"/>
      <c r="Z94" s="39"/>
      <c r="AA94" s="60"/>
      <c r="AB94" s="60"/>
      <c r="AC94" s="39"/>
      <c r="AD94" s="22"/>
      <c r="AE94" s="75" t="s">
        <v>864</v>
      </c>
      <c r="AF94" s="34"/>
      <c r="AG94" s="51"/>
      <c r="AH94" s="51"/>
      <c r="AI94" s="51"/>
      <c r="AJ94" s="51"/>
      <c r="AK94" s="51"/>
      <c r="AL94" s="51"/>
    </row>
    <row r="95" spans="1:38" ht="105" customHeight="1">
      <c r="A95" s="57">
        <v>28</v>
      </c>
      <c r="B95" s="87" t="s">
        <v>477</v>
      </c>
      <c r="C95" s="58" t="s">
        <v>92</v>
      </c>
      <c r="D95" s="58" t="s">
        <v>484</v>
      </c>
      <c r="E95" s="58" t="s">
        <v>944</v>
      </c>
      <c r="F95" s="39">
        <v>8</v>
      </c>
      <c r="G95" s="60"/>
      <c r="H95" s="59" t="s">
        <v>33</v>
      </c>
      <c r="I95" s="59" t="s">
        <v>33</v>
      </c>
      <c r="J95" s="59"/>
      <c r="K95" s="59"/>
      <c r="L95" s="59"/>
      <c r="M95" s="60"/>
      <c r="N95" s="60"/>
      <c r="O95" s="59" t="s">
        <v>33</v>
      </c>
      <c r="P95" s="59" t="s">
        <v>33</v>
      </c>
      <c r="Q95" s="59"/>
      <c r="R95" s="59"/>
      <c r="S95" s="59"/>
      <c r="T95" s="60"/>
      <c r="U95" s="60"/>
      <c r="V95" s="59" t="s">
        <v>33</v>
      </c>
      <c r="W95" s="59"/>
      <c r="X95" s="59"/>
      <c r="Y95" s="59"/>
      <c r="Z95" s="59"/>
      <c r="AA95" s="60"/>
      <c r="AB95" s="60"/>
      <c r="AC95" s="39" t="s">
        <v>830</v>
      </c>
      <c r="AD95" s="22">
        <f>90-48-4</f>
        <v>38</v>
      </c>
      <c r="AE95" s="75" t="s">
        <v>758</v>
      </c>
      <c r="AF95" s="34"/>
      <c r="AG95" s="51"/>
      <c r="AH95" s="51"/>
      <c r="AI95" s="51"/>
      <c r="AJ95" s="51"/>
      <c r="AK95" s="51"/>
      <c r="AL95" s="51"/>
    </row>
    <row r="96" spans="1:38" ht="105" customHeight="1">
      <c r="A96" s="57">
        <v>28</v>
      </c>
      <c r="B96" s="87" t="s">
        <v>477</v>
      </c>
      <c r="C96" s="58" t="s">
        <v>92</v>
      </c>
      <c r="D96" s="58" t="s">
        <v>484</v>
      </c>
      <c r="E96" s="58" t="s">
        <v>443</v>
      </c>
      <c r="F96" s="39">
        <v>4</v>
      </c>
      <c r="G96" s="60"/>
      <c r="H96" s="59"/>
      <c r="I96" s="59"/>
      <c r="J96" s="59"/>
      <c r="K96" s="59"/>
      <c r="L96" s="59"/>
      <c r="M96" s="60"/>
      <c r="N96" s="60"/>
      <c r="O96" s="59"/>
      <c r="P96" s="59"/>
      <c r="Q96" s="59"/>
      <c r="R96" s="59"/>
      <c r="S96" s="59"/>
      <c r="T96" s="60"/>
      <c r="U96" s="60"/>
      <c r="V96" s="59"/>
      <c r="W96" s="59"/>
      <c r="X96" s="59"/>
      <c r="Y96" s="59"/>
      <c r="Z96" s="59" t="s">
        <v>90</v>
      </c>
      <c r="AA96" s="60"/>
      <c r="AB96" s="60"/>
      <c r="AC96" s="39" t="s">
        <v>945</v>
      </c>
      <c r="AD96" s="22"/>
      <c r="AE96" s="75"/>
      <c r="AF96" s="34"/>
      <c r="AG96" s="51"/>
      <c r="AH96" s="51"/>
      <c r="AI96" s="51"/>
      <c r="AJ96" s="51"/>
      <c r="AK96" s="51"/>
      <c r="AL96" s="51"/>
    </row>
    <row r="97" spans="1:38" ht="105" customHeight="1">
      <c r="A97" s="57">
        <v>28</v>
      </c>
      <c r="B97" s="87" t="s">
        <v>477</v>
      </c>
      <c r="C97" s="58" t="s">
        <v>93</v>
      </c>
      <c r="D97" s="58" t="s">
        <v>484</v>
      </c>
      <c r="E97" s="58" t="s">
        <v>443</v>
      </c>
      <c r="F97" s="39">
        <v>4</v>
      </c>
      <c r="G97" s="60"/>
      <c r="H97" s="59"/>
      <c r="I97" s="59"/>
      <c r="J97" s="59"/>
      <c r="K97" s="59"/>
      <c r="L97" s="59"/>
      <c r="M97" s="60"/>
      <c r="N97" s="60"/>
      <c r="O97" s="59"/>
      <c r="P97" s="59"/>
      <c r="Q97" s="59"/>
      <c r="R97" s="59"/>
      <c r="S97" s="59"/>
      <c r="T97" s="60"/>
      <c r="U97" s="60"/>
      <c r="V97" s="59"/>
      <c r="W97" s="59"/>
      <c r="X97" s="59"/>
      <c r="Y97" s="59"/>
      <c r="Z97" s="59" t="s">
        <v>90</v>
      </c>
      <c r="AA97" s="60"/>
      <c r="AB97" s="60"/>
      <c r="AC97" s="39" t="s">
        <v>945</v>
      </c>
      <c r="AD97" s="22"/>
      <c r="AE97" s="75"/>
      <c r="AF97" s="34"/>
      <c r="AG97" s="51"/>
      <c r="AH97" s="51"/>
      <c r="AI97" s="51"/>
      <c r="AJ97" s="51"/>
      <c r="AK97" s="51"/>
      <c r="AL97" s="51"/>
    </row>
    <row r="98" spans="1:38" ht="105" customHeight="1">
      <c r="A98" s="57">
        <v>28</v>
      </c>
      <c r="B98" s="87" t="s">
        <v>477</v>
      </c>
      <c r="C98" s="58" t="s">
        <v>97</v>
      </c>
      <c r="D98" s="58" t="s">
        <v>480</v>
      </c>
      <c r="E98" s="58" t="s">
        <v>650</v>
      </c>
      <c r="F98" s="39">
        <v>8</v>
      </c>
      <c r="G98" s="60"/>
      <c r="H98" s="59"/>
      <c r="I98" s="59"/>
      <c r="J98" s="59"/>
      <c r="K98" s="59" t="s">
        <v>90</v>
      </c>
      <c r="L98" s="59"/>
      <c r="M98" s="60"/>
      <c r="N98" s="60"/>
      <c r="O98" s="59"/>
      <c r="P98" s="59"/>
      <c r="Q98" s="59"/>
      <c r="R98" s="59" t="s">
        <v>90</v>
      </c>
      <c r="S98" s="59"/>
      <c r="T98" s="60"/>
      <c r="U98" s="60"/>
      <c r="V98" s="59"/>
      <c r="W98" s="59"/>
      <c r="X98" s="59"/>
      <c r="Y98" s="59" t="s">
        <v>90</v>
      </c>
      <c r="Z98" s="59"/>
      <c r="AA98" s="60"/>
      <c r="AB98" s="60"/>
      <c r="AC98" s="59"/>
      <c r="AD98" s="22">
        <f>150-112-4</f>
        <v>34</v>
      </c>
      <c r="AE98" s="75" t="s">
        <v>779</v>
      </c>
      <c r="AF98" s="34"/>
      <c r="AG98" s="51"/>
      <c r="AH98" s="51"/>
      <c r="AI98" s="51"/>
      <c r="AJ98" s="51"/>
      <c r="AK98" s="51"/>
      <c r="AL98" s="51"/>
    </row>
    <row r="99" spans="1:38" ht="105" customHeight="1">
      <c r="A99" s="57">
        <v>28</v>
      </c>
      <c r="B99" s="87" t="s">
        <v>477</v>
      </c>
      <c r="C99" s="58" t="s">
        <v>93</v>
      </c>
      <c r="D99" s="58" t="s">
        <v>454</v>
      </c>
      <c r="E99" s="58" t="s">
        <v>717</v>
      </c>
      <c r="F99" s="39">
        <v>8</v>
      </c>
      <c r="G99" s="60"/>
      <c r="H99" s="39"/>
      <c r="I99" s="39"/>
      <c r="J99" s="39"/>
      <c r="K99" s="39"/>
      <c r="L99" s="39" t="s">
        <v>94</v>
      </c>
      <c r="M99" s="60"/>
      <c r="N99" s="60"/>
      <c r="O99" s="39"/>
      <c r="P99" s="39"/>
      <c r="Q99" s="39"/>
      <c r="R99" s="39"/>
      <c r="S99" s="39" t="s">
        <v>94</v>
      </c>
      <c r="T99" s="60"/>
      <c r="U99" s="60"/>
      <c r="V99" s="39"/>
      <c r="W99" s="39"/>
      <c r="X99" s="39" t="s">
        <v>94</v>
      </c>
      <c r="Y99" s="39"/>
      <c r="Z99" s="39"/>
      <c r="AA99" s="60"/>
      <c r="AB99" s="60"/>
      <c r="AC99" s="59"/>
      <c r="AD99" s="22">
        <f>90-64-4</f>
        <v>22</v>
      </c>
      <c r="AE99" s="75" t="s">
        <v>806</v>
      </c>
      <c r="AF99" s="34"/>
      <c r="AG99" s="51"/>
      <c r="AH99" s="51"/>
      <c r="AI99" s="51"/>
      <c r="AJ99" s="51"/>
      <c r="AK99" s="51"/>
      <c r="AL99" s="51"/>
    </row>
    <row r="100" spans="1:38" ht="105" customHeight="1">
      <c r="A100" s="57">
        <v>29</v>
      </c>
      <c r="B100" s="87" t="s">
        <v>478</v>
      </c>
      <c r="C100" s="58" t="s">
        <v>31</v>
      </c>
      <c r="D100" s="58" t="s">
        <v>27</v>
      </c>
      <c r="E100" s="58" t="s">
        <v>527</v>
      </c>
      <c r="F100" s="39">
        <v>8</v>
      </c>
      <c r="G100" s="60"/>
      <c r="H100" s="39"/>
      <c r="I100" s="39"/>
      <c r="J100" s="39"/>
      <c r="K100" s="39" t="s">
        <v>179</v>
      </c>
      <c r="L100" s="39" t="s">
        <v>179</v>
      </c>
      <c r="M100" s="60"/>
      <c r="N100" s="60"/>
      <c r="O100" s="39"/>
      <c r="P100" s="39"/>
      <c r="Q100" s="39"/>
      <c r="R100" s="39" t="s">
        <v>179</v>
      </c>
      <c r="S100" s="39"/>
      <c r="T100" s="60"/>
      <c r="U100" s="60"/>
      <c r="V100" s="39"/>
      <c r="W100" s="39"/>
      <c r="X100" s="39"/>
      <c r="Y100" s="39"/>
      <c r="Z100" s="39"/>
      <c r="AA100" s="60"/>
      <c r="AB100" s="60"/>
      <c r="AC100" s="59"/>
      <c r="AD100" s="22"/>
      <c r="AE100" s="75" t="s">
        <v>865</v>
      </c>
      <c r="AF100" s="34"/>
    </row>
    <row r="101" spans="1:38" ht="105" customHeight="1">
      <c r="A101" s="57">
        <v>29</v>
      </c>
      <c r="B101" s="87" t="s">
        <v>478</v>
      </c>
      <c r="C101" s="58" t="s">
        <v>31</v>
      </c>
      <c r="D101" s="58" t="s">
        <v>27</v>
      </c>
      <c r="E101" s="58" t="s">
        <v>443</v>
      </c>
      <c r="F101" s="39">
        <v>4</v>
      </c>
      <c r="G101" s="60"/>
      <c r="H101" s="39"/>
      <c r="I101" s="39"/>
      <c r="J101" s="39"/>
      <c r="K101" s="39"/>
      <c r="L101" s="39"/>
      <c r="M101" s="60"/>
      <c r="N101" s="60"/>
      <c r="O101" s="39"/>
      <c r="P101" s="39"/>
      <c r="Q101" s="39"/>
      <c r="R101" s="39"/>
      <c r="S101" s="39" t="s">
        <v>179</v>
      </c>
      <c r="T101" s="60"/>
      <c r="U101" s="60"/>
      <c r="V101" s="39"/>
      <c r="W101" s="39"/>
      <c r="X101" s="39"/>
      <c r="Y101" s="39"/>
      <c r="Z101" s="39"/>
      <c r="AA101" s="60"/>
      <c r="AB101" s="60"/>
      <c r="AC101" s="59" t="s">
        <v>527</v>
      </c>
      <c r="AD101" s="22"/>
      <c r="AE101" s="75"/>
      <c r="AF101" s="34"/>
    </row>
    <row r="102" spans="1:38" ht="105" customHeight="1">
      <c r="A102" s="57">
        <v>29</v>
      </c>
      <c r="B102" s="87" t="s">
        <v>478</v>
      </c>
      <c r="C102" s="58" t="s">
        <v>636</v>
      </c>
      <c r="D102" s="58" t="s">
        <v>27</v>
      </c>
      <c r="E102" s="58" t="s">
        <v>443</v>
      </c>
      <c r="F102" s="39">
        <v>4</v>
      </c>
      <c r="G102" s="60"/>
      <c r="H102" s="39"/>
      <c r="I102" s="39"/>
      <c r="J102" s="39"/>
      <c r="K102" s="39"/>
      <c r="L102" s="39"/>
      <c r="M102" s="60"/>
      <c r="N102" s="60"/>
      <c r="O102" s="39"/>
      <c r="P102" s="39"/>
      <c r="Q102" s="39"/>
      <c r="R102" s="39"/>
      <c r="S102" s="39" t="s">
        <v>179</v>
      </c>
      <c r="T102" s="60"/>
      <c r="U102" s="60"/>
      <c r="V102" s="39"/>
      <c r="W102" s="39"/>
      <c r="X102" s="39"/>
      <c r="Y102" s="39"/>
      <c r="Z102" s="39"/>
      <c r="AA102" s="60"/>
      <c r="AB102" s="60"/>
      <c r="AC102" s="59" t="s">
        <v>527</v>
      </c>
      <c r="AD102" s="22"/>
      <c r="AE102" s="75"/>
      <c r="AF102" s="34"/>
    </row>
    <row r="103" spans="1:38" ht="105" customHeight="1">
      <c r="A103" s="57">
        <v>29</v>
      </c>
      <c r="B103" s="87" t="s">
        <v>478</v>
      </c>
      <c r="C103" s="58" t="s">
        <v>92</v>
      </c>
      <c r="D103" s="58" t="s">
        <v>484</v>
      </c>
      <c r="E103" s="58" t="s">
        <v>944</v>
      </c>
      <c r="F103" s="39">
        <v>8</v>
      </c>
      <c r="G103" s="60"/>
      <c r="H103" s="59" t="s">
        <v>33</v>
      </c>
      <c r="I103" s="59" t="s">
        <v>33</v>
      </c>
      <c r="J103" s="59"/>
      <c r="K103" s="59"/>
      <c r="L103" s="59"/>
      <c r="M103" s="60"/>
      <c r="N103" s="60"/>
      <c r="O103" s="59" t="s">
        <v>33</v>
      </c>
      <c r="P103" s="59" t="s">
        <v>33</v>
      </c>
      <c r="Q103" s="59"/>
      <c r="R103" s="59"/>
      <c r="S103" s="59"/>
      <c r="T103" s="60"/>
      <c r="U103" s="60"/>
      <c r="V103" s="59" t="s">
        <v>33</v>
      </c>
      <c r="W103" s="59"/>
      <c r="X103" s="59"/>
      <c r="Y103" s="59"/>
      <c r="Z103" s="59"/>
      <c r="AA103" s="60"/>
      <c r="AB103" s="60"/>
      <c r="AC103" s="59"/>
      <c r="AD103" s="22"/>
      <c r="AE103" s="75" t="s">
        <v>758</v>
      </c>
      <c r="AF103" s="34"/>
    </row>
    <row r="104" spans="1:38" ht="105" customHeight="1">
      <c r="A104" s="57">
        <v>29</v>
      </c>
      <c r="B104" s="87" t="s">
        <v>478</v>
      </c>
      <c r="C104" s="58" t="s">
        <v>92</v>
      </c>
      <c r="D104" s="58" t="s">
        <v>484</v>
      </c>
      <c r="E104" s="58" t="s">
        <v>443</v>
      </c>
      <c r="F104" s="39">
        <v>4</v>
      </c>
      <c r="G104" s="60"/>
      <c r="H104" s="59"/>
      <c r="I104" s="59"/>
      <c r="J104" s="59"/>
      <c r="K104" s="59"/>
      <c r="L104" s="59"/>
      <c r="M104" s="60"/>
      <c r="N104" s="60"/>
      <c r="O104" s="59"/>
      <c r="P104" s="59"/>
      <c r="Q104" s="59"/>
      <c r="R104" s="59"/>
      <c r="S104" s="59"/>
      <c r="T104" s="60"/>
      <c r="U104" s="60"/>
      <c r="V104" s="59"/>
      <c r="W104" s="59"/>
      <c r="X104" s="59"/>
      <c r="Y104" s="59"/>
      <c r="Z104" s="59" t="s">
        <v>90</v>
      </c>
      <c r="AA104" s="60"/>
      <c r="AB104" s="60"/>
      <c r="AC104" s="59" t="s">
        <v>831</v>
      </c>
      <c r="AD104" s="22"/>
      <c r="AE104" s="75"/>
      <c r="AF104" s="34"/>
    </row>
    <row r="105" spans="1:38" ht="105" customHeight="1">
      <c r="A105" s="57">
        <v>29</v>
      </c>
      <c r="B105" s="87" t="s">
        <v>478</v>
      </c>
      <c r="C105" s="58" t="s">
        <v>93</v>
      </c>
      <c r="D105" s="58" t="s">
        <v>484</v>
      </c>
      <c r="E105" s="58" t="s">
        <v>443</v>
      </c>
      <c r="F105" s="39">
        <v>4</v>
      </c>
      <c r="G105" s="60"/>
      <c r="H105" s="59"/>
      <c r="I105" s="59"/>
      <c r="J105" s="59"/>
      <c r="K105" s="59"/>
      <c r="L105" s="59"/>
      <c r="M105" s="60"/>
      <c r="N105" s="60"/>
      <c r="O105" s="59"/>
      <c r="P105" s="59"/>
      <c r="Q105" s="59"/>
      <c r="R105" s="59"/>
      <c r="S105" s="59"/>
      <c r="T105" s="60"/>
      <c r="U105" s="60"/>
      <c r="V105" s="59"/>
      <c r="W105" s="59"/>
      <c r="X105" s="59"/>
      <c r="Y105" s="59"/>
      <c r="Z105" s="59" t="s">
        <v>90</v>
      </c>
      <c r="AA105" s="60"/>
      <c r="AB105" s="60"/>
      <c r="AC105" s="59" t="s">
        <v>831</v>
      </c>
      <c r="AD105" s="22"/>
      <c r="AE105" s="75"/>
      <c r="AF105" s="34"/>
    </row>
    <row r="106" spans="1:38" ht="105" customHeight="1">
      <c r="A106" s="57">
        <v>29</v>
      </c>
      <c r="B106" s="87" t="s">
        <v>478</v>
      </c>
      <c r="C106" s="58" t="s">
        <v>31</v>
      </c>
      <c r="D106" s="58" t="s">
        <v>143</v>
      </c>
      <c r="E106" s="58" t="s">
        <v>985</v>
      </c>
      <c r="F106" s="39">
        <v>8</v>
      </c>
      <c r="G106" s="60"/>
      <c r="H106" s="59"/>
      <c r="I106" s="39"/>
      <c r="J106" s="39"/>
      <c r="K106" s="59"/>
      <c r="L106" s="59"/>
      <c r="M106" s="60"/>
      <c r="N106" s="60"/>
      <c r="O106" s="59"/>
      <c r="P106" s="59"/>
      <c r="Q106" s="59"/>
      <c r="R106" s="59"/>
      <c r="S106" s="59"/>
      <c r="T106" s="60"/>
      <c r="U106" s="60"/>
      <c r="V106" s="59"/>
      <c r="W106" s="59"/>
      <c r="X106" s="39" t="s">
        <v>179</v>
      </c>
      <c r="Y106" s="39" t="s">
        <v>33</v>
      </c>
      <c r="Z106" s="59"/>
      <c r="AA106" s="60"/>
      <c r="AB106" s="60"/>
      <c r="AC106" s="59"/>
      <c r="AD106" s="22"/>
      <c r="AE106" s="75"/>
      <c r="AF106" s="34"/>
      <c r="AG106" s="51"/>
      <c r="AH106" s="51"/>
      <c r="AI106" s="51"/>
      <c r="AJ106" s="51"/>
      <c r="AK106" s="51"/>
      <c r="AL106" s="51"/>
    </row>
    <row r="107" spans="1:38" ht="105" customHeight="1">
      <c r="A107" s="57">
        <v>30</v>
      </c>
      <c r="B107" s="87" t="s">
        <v>571</v>
      </c>
      <c r="C107" s="58" t="s">
        <v>88</v>
      </c>
      <c r="D107" s="58" t="s">
        <v>553</v>
      </c>
      <c r="E107" s="58" t="s">
        <v>832</v>
      </c>
      <c r="F107" s="39">
        <v>5</v>
      </c>
      <c r="G107" s="60"/>
      <c r="H107" s="39" t="s">
        <v>95</v>
      </c>
      <c r="I107" s="39"/>
      <c r="J107" s="39"/>
      <c r="K107" s="39"/>
      <c r="L107" s="39"/>
      <c r="M107" s="60"/>
      <c r="N107" s="60"/>
      <c r="O107" s="39"/>
      <c r="P107" s="39" t="s">
        <v>95</v>
      </c>
      <c r="Q107" s="39" t="s">
        <v>95</v>
      </c>
      <c r="R107" s="39"/>
      <c r="S107" s="39"/>
      <c r="T107" s="60"/>
      <c r="U107" s="60"/>
      <c r="V107" s="39" t="s">
        <v>95</v>
      </c>
      <c r="W107" s="39" t="s">
        <v>95</v>
      </c>
      <c r="X107" s="39" t="s">
        <v>95</v>
      </c>
      <c r="Y107" s="39"/>
      <c r="Z107" s="39"/>
      <c r="AA107" s="60"/>
      <c r="AB107" s="60"/>
      <c r="AC107" s="59"/>
      <c r="AD107" s="22"/>
      <c r="AE107" s="75" t="s">
        <v>630</v>
      </c>
      <c r="AF107" s="34"/>
      <c r="AG107" s="51"/>
      <c r="AH107" s="51"/>
      <c r="AI107" s="51"/>
      <c r="AJ107" s="51"/>
      <c r="AK107" s="51"/>
      <c r="AL107" s="51"/>
    </row>
    <row r="108" spans="1:38" ht="105" customHeight="1">
      <c r="A108" s="57">
        <v>30</v>
      </c>
      <c r="B108" s="87" t="s">
        <v>571</v>
      </c>
      <c r="C108" s="58" t="s">
        <v>88</v>
      </c>
      <c r="D108" s="58" t="s">
        <v>553</v>
      </c>
      <c r="E108" s="58" t="s">
        <v>443</v>
      </c>
      <c r="F108" s="39">
        <v>2</v>
      </c>
      <c r="G108" s="60"/>
      <c r="H108" s="39"/>
      <c r="I108" s="39"/>
      <c r="J108" s="39"/>
      <c r="K108" s="39"/>
      <c r="L108" s="39"/>
      <c r="M108" s="60"/>
      <c r="N108" s="60"/>
      <c r="O108" s="39"/>
      <c r="P108" s="39"/>
      <c r="Q108" s="39"/>
      <c r="R108" s="39"/>
      <c r="S108" s="39"/>
      <c r="T108" s="60"/>
      <c r="U108" s="60"/>
      <c r="V108" s="39"/>
      <c r="W108" s="39"/>
      <c r="X108" s="39"/>
      <c r="Y108" s="39"/>
      <c r="Z108" s="161" t="s">
        <v>66</v>
      </c>
      <c r="AA108" s="60"/>
      <c r="AB108" s="60"/>
      <c r="AC108" s="59"/>
      <c r="AD108" s="22"/>
      <c r="AE108" s="75"/>
      <c r="AF108" s="34"/>
      <c r="AG108" s="51"/>
      <c r="AH108" s="51"/>
      <c r="AI108" s="51"/>
      <c r="AJ108" s="51"/>
      <c r="AK108" s="51"/>
      <c r="AL108" s="51"/>
    </row>
    <row r="109" spans="1:38" ht="105" customHeight="1">
      <c r="A109" s="57">
        <v>30</v>
      </c>
      <c r="B109" s="87" t="s">
        <v>571</v>
      </c>
      <c r="C109" s="58" t="s">
        <v>636</v>
      </c>
      <c r="D109" s="58" t="s">
        <v>553</v>
      </c>
      <c r="E109" s="58" t="s">
        <v>443</v>
      </c>
      <c r="F109" s="39">
        <v>2</v>
      </c>
      <c r="G109" s="60"/>
      <c r="H109" s="39"/>
      <c r="I109" s="39"/>
      <c r="J109" s="39"/>
      <c r="K109" s="39"/>
      <c r="L109" s="39"/>
      <c r="M109" s="60"/>
      <c r="N109" s="60"/>
      <c r="O109" s="39"/>
      <c r="P109" s="39"/>
      <c r="Q109" s="39"/>
      <c r="R109" s="39"/>
      <c r="S109" s="39"/>
      <c r="T109" s="60"/>
      <c r="U109" s="60"/>
      <c r="V109" s="39"/>
      <c r="W109" s="39"/>
      <c r="X109" s="39"/>
      <c r="Y109" s="39"/>
      <c r="Z109" s="39" t="s">
        <v>66</v>
      </c>
      <c r="AA109" s="60"/>
      <c r="AB109" s="60"/>
      <c r="AC109" s="59"/>
      <c r="AD109" s="22"/>
      <c r="AE109" s="75"/>
      <c r="AF109" s="34"/>
      <c r="AG109" s="51"/>
      <c r="AH109" s="51"/>
      <c r="AI109" s="51"/>
      <c r="AJ109" s="51"/>
      <c r="AK109" s="51"/>
      <c r="AL109" s="51"/>
    </row>
    <row r="110" spans="1:38" ht="105" customHeight="1">
      <c r="A110" s="57">
        <v>30</v>
      </c>
      <c r="B110" s="87" t="s">
        <v>571</v>
      </c>
      <c r="C110" s="58" t="s">
        <v>670</v>
      </c>
      <c r="D110" s="58" t="s">
        <v>833</v>
      </c>
      <c r="E110" s="58" t="s">
        <v>848</v>
      </c>
      <c r="F110" s="39">
        <v>6</v>
      </c>
      <c r="G110" s="60"/>
      <c r="H110" s="39"/>
      <c r="I110" s="39"/>
      <c r="J110" s="39" t="s">
        <v>641</v>
      </c>
      <c r="K110" s="39"/>
      <c r="L110" s="39" t="s">
        <v>641</v>
      </c>
      <c r="M110" s="60"/>
      <c r="N110" s="60"/>
      <c r="O110" s="39"/>
      <c r="P110" s="39"/>
      <c r="Q110" s="39"/>
      <c r="R110" s="39"/>
      <c r="S110" s="39"/>
      <c r="T110" s="60"/>
      <c r="U110" s="60"/>
      <c r="V110" s="39"/>
      <c r="W110" s="39"/>
      <c r="X110" s="39"/>
      <c r="Y110" s="39"/>
      <c r="Z110" s="39"/>
      <c r="AA110" s="60"/>
      <c r="AB110" s="60"/>
      <c r="AC110" s="59" t="s">
        <v>845</v>
      </c>
      <c r="AD110" s="22">
        <f>36-18-6</f>
        <v>12</v>
      </c>
      <c r="AE110" s="75" t="s">
        <v>866</v>
      </c>
      <c r="AF110" s="34"/>
      <c r="AG110" s="51"/>
      <c r="AH110" s="51"/>
      <c r="AI110" s="51"/>
      <c r="AJ110" s="51"/>
      <c r="AK110" s="51"/>
      <c r="AL110" s="51"/>
    </row>
    <row r="111" spans="1:38" ht="105" customHeight="1">
      <c r="A111" s="57">
        <v>30</v>
      </c>
      <c r="B111" s="87" t="s">
        <v>571</v>
      </c>
      <c r="C111" s="58" t="s">
        <v>670</v>
      </c>
      <c r="D111" s="58" t="s">
        <v>833</v>
      </c>
      <c r="E111" s="58" t="s">
        <v>443</v>
      </c>
      <c r="F111" s="39">
        <v>6</v>
      </c>
      <c r="G111" s="60"/>
      <c r="H111" s="39"/>
      <c r="I111" s="39"/>
      <c r="J111" s="39"/>
      <c r="K111" s="39"/>
      <c r="L111" s="39"/>
      <c r="M111" s="60"/>
      <c r="N111" s="60"/>
      <c r="O111" s="39" t="s">
        <v>641</v>
      </c>
      <c r="P111" s="39"/>
      <c r="Q111" s="39"/>
      <c r="R111" s="39"/>
      <c r="S111" s="39"/>
      <c r="T111" s="60"/>
      <c r="U111" s="60"/>
      <c r="V111" s="39"/>
      <c r="W111" s="39"/>
      <c r="X111" s="39"/>
      <c r="Y111" s="39"/>
      <c r="Z111" s="39"/>
      <c r="AA111" s="60"/>
      <c r="AB111" s="60"/>
      <c r="AC111" s="59" t="s">
        <v>848</v>
      </c>
      <c r="AD111" s="22"/>
      <c r="AE111" s="75"/>
      <c r="AF111" s="34"/>
      <c r="AG111" s="51"/>
      <c r="AH111" s="51"/>
      <c r="AI111" s="51"/>
      <c r="AJ111" s="51"/>
      <c r="AK111" s="51"/>
      <c r="AL111" s="51"/>
    </row>
    <row r="112" spans="1:38" ht="105" customHeight="1">
      <c r="A112" s="57">
        <v>30</v>
      </c>
      <c r="B112" s="87" t="s">
        <v>571</v>
      </c>
      <c r="C112" s="58" t="s">
        <v>382</v>
      </c>
      <c r="D112" s="58" t="s">
        <v>833</v>
      </c>
      <c r="E112" s="58" t="s">
        <v>443</v>
      </c>
      <c r="F112" s="39">
        <v>6</v>
      </c>
      <c r="G112" s="60"/>
      <c r="H112" s="39"/>
      <c r="I112" s="39"/>
      <c r="J112" s="39"/>
      <c r="K112" s="39"/>
      <c r="L112" s="39"/>
      <c r="M112" s="60"/>
      <c r="N112" s="60"/>
      <c r="O112" s="39" t="s">
        <v>641</v>
      </c>
      <c r="P112" s="39"/>
      <c r="Q112" s="39"/>
      <c r="R112" s="39"/>
      <c r="S112" s="39"/>
      <c r="T112" s="60"/>
      <c r="U112" s="60"/>
      <c r="V112" s="39"/>
      <c r="W112" s="39"/>
      <c r="X112" s="39"/>
      <c r="Y112" s="39"/>
      <c r="Z112" s="39"/>
      <c r="AA112" s="60"/>
      <c r="AB112" s="60"/>
      <c r="AC112" s="59" t="s">
        <v>848</v>
      </c>
      <c r="AD112" s="22"/>
      <c r="AE112" s="75"/>
      <c r="AF112" s="34"/>
      <c r="AG112" s="51"/>
      <c r="AH112" s="51"/>
      <c r="AI112" s="51"/>
      <c r="AJ112" s="51"/>
      <c r="AK112" s="51"/>
      <c r="AL112" s="51"/>
    </row>
    <row r="113" spans="1:38" ht="105" customHeight="1">
      <c r="A113" s="57">
        <v>31</v>
      </c>
      <c r="B113" s="87" t="s">
        <v>572</v>
      </c>
      <c r="C113" s="58" t="s">
        <v>670</v>
      </c>
      <c r="D113" s="58" t="s">
        <v>833</v>
      </c>
      <c r="E113" s="58" t="s">
        <v>848</v>
      </c>
      <c r="F113" s="39">
        <v>6</v>
      </c>
      <c r="G113" s="60"/>
      <c r="H113" s="39"/>
      <c r="I113" s="39"/>
      <c r="J113" s="39" t="s">
        <v>641</v>
      </c>
      <c r="K113" s="39"/>
      <c r="L113" s="39" t="s">
        <v>641</v>
      </c>
      <c r="M113" s="60"/>
      <c r="N113" s="60"/>
      <c r="O113" s="39"/>
      <c r="P113" s="39"/>
      <c r="Q113" s="39"/>
      <c r="R113" s="39"/>
      <c r="S113" s="39"/>
      <c r="T113" s="60"/>
      <c r="U113" s="60"/>
      <c r="V113" s="39"/>
      <c r="W113" s="39"/>
      <c r="X113" s="39"/>
      <c r="Y113" s="39"/>
      <c r="Z113" s="39"/>
      <c r="AA113" s="60"/>
      <c r="AB113" s="60"/>
      <c r="AC113" s="59" t="s">
        <v>846</v>
      </c>
      <c r="AD113" s="22"/>
      <c r="AE113" s="75" t="s">
        <v>866</v>
      </c>
      <c r="AF113" s="34"/>
      <c r="AG113" s="51"/>
      <c r="AH113" s="51"/>
      <c r="AI113" s="51"/>
      <c r="AJ113" s="51"/>
      <c r="AK113" s="51"/>
      <c r="AL113" s="51"/>
    </row>
    <row r="114" spans="1:38" ht="105" customHeight="1">
      <c r="A114" s="57">
        <v>31</v>
      </c>
      <c r="B114" s="87" t="s">
        <v>572</v>
      </c>
      <c r="C114" s="58" t="s">
        <v>670</v>
      </c>
      <c r="D114" s="58" t="s">
        <v>833</v>
      </c>
      <c r="E114" s="58" t="s">
        <v>443</v>
      </c>
      <c r="F114" s="39">
        <v>6</v>
      </c>
      <c r="G114" s="60"/>
      <c r="H114" s="39"/>
      <c r="I114" s="39"/>
      <c r="J114" s="39"/>
      <c r="K114" s="39"/>
      <c r="L114" s="39"/>
      <c r="M114" s="60"/>
      <c r="N114" s="60"/>
      <c r="O114" s="39" t="s">
        <v>641</v>
      </c>
      <c r="P114" s="39"/>
      <c r="Q114" s="39"/>
      <c r="R114" s="39"/>
      <c r="S114" s="39"/>
      <c r="T114" s="60"/>
      <c r="U114" s="60"/>
      <c r="V114" s="39"/>
      <c r="W114" s="39"/>
      <c r="X114" s="39"/>
      <c r="Y114" s="39"/>
      <c r="Z114" s="39"/>
      <c r="AA114" s="60"/>
      <c r="AB114" s="60"/>
      <c r="AC114" s="59" t="s">
        <v>848</v>
      </c>
      <c r="AD114" s="22"/>
      <c r="AE114" s="75"/>
      <c r="AF114" s="34"/>
      <c r="AG114" s="51"/>
      <c r="AH114" s="51"/>
      <c r="AI114" s="51"/>
      <c r="AJ114" s="51"/>
      <c r="AK114" s="51"/>
      <c r="AL114" s="51"/>
    </row>
    <row r="115" spans="1:38" ht="105" customHeight="1">
      <c r="A115" s="57">
        <v>31</v>
      </c>
      <c r="B115" s="87" t="s">
        <v>572</v>
      </c>
      <c r="C115" s="58" t="s">
        <v>382</v>
      </c>
      <c r="D115" s="58" t="s">
        <v>833</v>
      </c>
      <c r="E115" s="58" t="s">
        <v>443</v>
      </c>
      <c r="F115" s="39">
        <v>6</v>
      </c>
      <c r="G115" s="60"/>
      <c r="H115" s="39"/>
      <c r="I115" s="39"/>
      <c r="J115" s="39"/>
      <c r="K115" s="39"/>
      <c r="L115" s="39"/>
      <c r="M115" s="60"/>
      <c r="N115" s="60"/>
      <c r="O115" s="39" t="s">
        <v>641</v>
      </c>
      <c r="P115" s="39"/>
      <c r="Q115" s="39"/>
      <c r="R115" s="39"/>
      <c r="S115" s="39"/>
      <c r="T115" s="60"/>
      <c r="U115" s="60"/>
      <c r="V115" s="39"/>
      <c r="W115" s="39"/>
      <c r="X115" s="39"/>
      <c r="Y115" s="39"/>
      <c r="Z115" s="39"/>
      <c r="AA115" s="60"/>
      <c r="AB115" s="60"/>
      <c r="AC115" s="59" t="s">
        <v>848</v>
      </c>
      <c r="AD115" s="22"/>
      <c r="AE115" s="75"/>
      <c r="AF115" s="34"/>
      <c r="AG115" s="51"/>
      <c r="AH115" s="51"/>
      <c r="AI115" s="51"/>
      <c r="AJ115" s="51"/>
      <c r="AK115" s="51"/>
      <c r="AL115" s="51"/>
    </row>
    <row r="116" spans="1:38" ht="105" customHeight="1">
      <c r="A116" s="57">
        <v>31</v>
      </c>
      <c r="B116" s="87" t="s">
        <v>572</v>
      </c>
      <c r="C116" s="58" t="s">
        <v>93</v>
      </c>
      <c r="D116" s="58" t="s">
        <v>480</v>
      </c>
      <c r="E116" s="58" t="s">
        <v>834</v>
      </c>
      <c r="F116" s="39">
        <v>6</v>
      </c>
      <c r="G116" s="60"/>
      <c r="H116" s="39"/>
      <c r="I116" s="39" t="s">
        <v>94</v>
      </c>
      <c r="J116" s="39"/>
      <c r="K116" s="39" t="s">
        <v>94</v>
      </c>
      <c r="L116" s="39"/>
      <c r="M116" s="60"/>
      <c r="N116" s="60"/>
      <c r="O116" s="39"/>
      <c r="P116" s="39" t="s">
        <v>94</v>
      </c>
      <c r="Q116" s="39" t="s">
        <v>94</v>
      </c>
      <c r="R116" s="39" t="s">
        <v>94</v>
      </c>
      <c r="S116" s="39"/>
      <c r="T116" s="60"/>
      <c r="U116" s="60"/>
      <c r="V116" s="39"/>
      <c r="W116" s="39" t="s">
        <v>94</v>
      </c>
      <c r="X116" s="39"/>
      <c r="Y116" s="39" t="s">
        <v>94</v>
      </c>
      <c r="Z116" s="39"/>
      <c r="AA116" s="60"/>
      <c r="AB116" s="60"/>
      <c r="AC116" s="59"/>
      <c r="AD116" s="22"/>
      <c r="AE116" s="75" t="s">
        <v>648</v>
      </c>
      <c r="AF116" s="34"/>
      <c r="AG116" s="51"/>
      <c r="AH116" s="51"/>
      <c r="AI116" s="51"/>
      <c r="AJ116" s="51"/>
      <c r="AK116" s="51"/>
      <c r="AL116" s="51"/>
    </row>
    <row r="117" spans="1:38" ht="105" customHeight="1">
      <c r="A117" s="57">
        <v>31</v>
      </c>
      <c r="B117" s="87" t="s">
        <v>572</v>
      </c>
      <c r="C117" s="58" t="s">
        <v>93</v>
      </c>
      <c r="D117" s="58" t="s">
        <v>480</v>
      </c>
      <c r="E117" s="58" t="s">
        <v>443</v>
      </c>
      <c r="F117" s="39">
        <v>4</v>
      </c>
      <c r="G117" s="60"/>
      <c r="H117" s="39"/>
      <c r="I117" s="39"/>
      <c r="J117" s="39"/>
      <c r="K117" s="39"/>
      <c r="L117" s="39"/>
      <c r="M117" s="60"/>
      <c r="N117" s="60"/>
      <c r="O117" s="39"/>
      <c r="P117" s="39"/>
      <c r="Q117" s="39"/>
      <c r="R117" s="39"/>
      <c r="S117" s="39"/>
      <c r="T117" s="60"/>
      <c r="U117" s="60"/>
      <c r="V117" s="39"/>
      <c r="W117" s="39"/>
      <c r="X117" s="39"/>
      <c r="Y117" s="39"/>
      <c r="Z117" s="39" t="s">
        <v>94</v>
      </c>
      <c r="AA117" s="60"/>
      <c r="AB117" s="60"/>
      <c r="AC117" s="59" t="s">
        <v>834</v>
      </c>
      <c r="AD117" s="22"/>
      <c r="AE117" s="75"/>
      <c r="AF117" s="34"/>
      <c r="AG117" s="51"/>
      <c r="AH117" s="51"/>
      <c r="AI117" s="51"/>
      <c r="AJ117" s="51"/>
      <c r="AK117" s="51"/>
      <c r="AL117" s="51"/>
    </row>
    <row r="118" spans="1:38" ht="105" customHeight="1">
      <c r="A118" s="57">
        <v>31</v>
      </c>
      <c r="B118" s="87" t="s">
        <v>572</v>
      </c>
      <c r="C118" s="58" t="s">
        <v>43</v>
      </c>
      <c r="D118" s="58" t="s">
        <v>480</v>
      </c>
      <c r="E118" s="58" t="s">
        <v>443</v>
      </c>
      <c r="F118" s="39">
        <v>4</v>
      </c>
      <c r="G118" s="60"/>
      <c r="H118" s="39"/>
      <c r="I118" s="39"/>
      <c r="J118" s="39"/>
      <c r="K118" s="39"/>
      <c r="L118" s="39"/>
      <c r="M118" s="60"/>
      <c r="N118" s="60"/>
      <c r="O118" s="39"/>
      <c r="P118" s="39"/>
      <c r="Q118" s="39"/>
      <c r="R118" s="39"/>
      <c r="S118" s="39"/>
      <c r="T118" s="60"/>
      <c r="U118" s="60"/>
      <c r="V118" s="39"/>
      <c r="W118" s="39"/>
      <c r="X118" s="39"/>
      <c r="Y118" s="39"/>
      <c r="Z118" s="39" t="s">
        <v>94</v>
      </c>
      <c r="AA118" s="60"/>
      <c r="AB118" s="60"/>
      <c r="AC118" s="59" t="s">
        <v>834</v>
      </c>
      <c r="AD118" s="22"/>
      <c r="AE118" s="75"/>
      <c r="AF118" s="34"/>
      <c r="AG118" s="51"/>
      <c r="AH118" s="51"/>
      <c r="AI118" s="51"/>
      <c r="AJ118" s="51"/>
      <c r="AK118" s="51"/>
      <c r="AL118" s="51"/>
    </row>
    <row r="119" spans="1:38" ht="105" customHeight="1">
      <c r="A119" s="57">
        <v>31</v>
      </c>
      <c r="B119" s="87" t="s">
        <v>572</v>
      </c>
      <c r="C119" s="58" t="s">
        <v>481</v>
      </c>
      <c r="D119" s="58" t="s">
        <v>502</v>
      </c>
      <c r="E119" s="58" t="s">
        <v>503</v>
      </c>
      <c r="F119" s="39">
        <v>5</v>
      </c>
      <c r="G119" s="60"/>
      <c r="H119" s="39"/>
      <c r="I119" s="39"/>
      <c r="J119" s="39"/>
      <c r="K119" s="39"/>
      <c r="L119" s="39"/>
      <c r="M119" s="60"/>
      <c r="N119" s="60"/>
      <c r="O119" s="39"/>
      <c r="P119" s="39"/>
      <c r="Q119" s="39"/>
      <c r="R119" s="39"/>
      <c r="S119" s="39"/>
      <c r="T119" s="60"/>
      <c r="U119" s="60"/>
      <c r="V119" s="39"/>
      <c r="W119" s="39"/>
      <c r="X119" s="39" t="s">
        <v>63</v>
      </c>
      <c r="Y119" s="39"/>
      <c r="Z119" s="39"/>
      <c r="AA119" s="60"/>
      <c r="AB119" s="60"/>
      <c r="AC119" s="59"/>
      <c r="AD119" s="22"/>
      <c r="AE119" s="75"/>
      <c r="AF119" s="34"/>
      <c r="AG119" s="51"/>
      <c r="AH119" s="51"/>
      <c r="AI119" s="51"/>
      <c r="AJ119" s="51"/>
      <c r="AK119" s="51"/>
      <c r="AL119" s="51"/>
    </row>
    <row r="120" spans="1:38" ht="105" customHeight="1">
      <c r="A120" s="57"/>
      <c r="B120" s="87" t="s">
        <v>637</v>
      </c>
      <c r="C120" s="58" t="s">
        <v>447</v>
      </c>
      <c r="D120" s="58" t="s">
        <v>35</v>
      </c>
      <c r="E120" s="58" t="s">
        <v>171</v>
      </c>
      <c r="F120" s="39">
        <v>5</v>
      </c>
      <c r="G120" s="60"/>
      <c r="H120" s="39"/>
      <c r="I120" s="39"/>
      <c r="J120" s="39"/>
      <c r="K120" s="39"/>
      <c r="L120" s="39" t="s">
        <v>83</v>
      </c>
      <c r="M120" s="60"/>
      <c r="N120" s="60"/>
      <c r="O120" s="39"/>
      <c r="P120" s="39"/>
      <c r="Q120" s="39"/>
      <c r="R120" s="39" t="s">
        <v>44</v>
      </c>
      <c r="S120" s="39"/>
      <c r="T120" s="60"/>
      <c r="U120" s="60"/>
      <c r="V120" s="39"/>
      <c r="W120" s="39"/>
      <c r="X120" s="39"/>
      <c r="Y120" s="71" t="s">
        <v>83</v>
      </c>
      <c r="Z120" s="39"/>
      <c r="AA120" s="60"/>
      <c r="AB120" s="60"/>
      <c r="AC120" s="59"/>
      <c r="AD120" s="22"/>
      <c r="AE120" s="75" t="s">
        <v>867</v>
      </c>
      <c r="AF120" s="34"/>
      <c r="AG120" s="51"/>
      <c r="AH120" s="51"/>
      <c r="AI120" s="51"/>
      <c r="AJ120" s="51"/>
      <c r="AK120" s="51"/>
      <c r="AL120" s="51"/>
    </row>
    <row r="121" spans="1:38" ht="105" customHeight="1">
      <c r="A121" s="57"/>
      <c r="B121" s="87" t="s">
        <v>637</v>
      </c>
      <c r="C121" s="58" t="s">
        <v>97</v>
      </c>
      <c r="D121" s="58" t="s">
        <v>552</v>
      </c>
      <c r="E121" s="58" t="s">
        <v>766</v>
      </c>
      <c r="F121" s="39">
        <v>5</v>
      </c>
      <c r="G121" s="60"/>
      <c r="H121" s="39"/>
      <c r="I121" s="39" t="s">
        <v>90</v>
      </c>
      <c r="J121" s="39"/>
      <c r="K121" s="39"/>
      <c r="L121" s="39"/>
      <c r="M121" s="60"/>
      <c r="N121" s="60"/>
      <c r="O121" s="39" t="s">
        <v>90</v>
      </c>
      <c r="P121" s="39"/>
      <c r="Q121" s="39"/>
      <c r="R121" s="39"/>
      <c r="S121" s="39"/>
      <c r="T121" s="60"/>
      <c r="U121" s="60"/>
      <c r="V121" s="39"/>
      <c r="W121" s="39"/>
      <c r="X121" s="39"/>
      <c r="Y121" s="39"/>
      <c r="Z121" s="39"/>
      <c r="AA121" s="60"/>
      <c r="AB121" s="60"/>
      <c r="AC121" s="59"/>
      <c r="AD121" s="22"/>
      <c r="AE121" s="75" t="s">
        <v>756</v>
      </c>
      <c r="AF121" s="34" t="s">
        <v>639</v>
      </c>
      <c r="AG121" s="51"/>
      <c r="AH121" s="51"/>
      <c r="AI121" s="51"/>
      <c r="AJ121" s="51"/>
      <c r="AK121" s="51"/>
      <c r="AL121" s="51"/>
    </row>
    <row r="122" spans="1:38" ht="105" customHeight="1">
      <c r="A122" s="57"/>
      <c r="B122" s="87" t="s">
        <v>637</v>
      </c>
      <c r="C122" s="58" t="s">
        <v>97</v>
      </c>
      <c r="D122" s="58" t="s">
        <v>552</v>
      </c>
      <c r="E122" s="58" t="s">
        <v>443</v>
      </c>
      <c r="F122" s="39" t="s">
        <v>989</v>
      </c>
      <c r="G122" s="60"/>
      <c r="H122" s="39"/>
      <c r="I122" s="39"/>
      <c r="J122" s="39"/>
      <c r="K122" s="39"/>
      <c r="L122" s="39"/>
      <c r="M122" s="60"/>
      <c r="N122" s="60"/>
      <c r="O122" s="39"/>
      <c r="P122" s="39"/>
      <c r="Q122" s="39" t="s">
        <v>218</v>
      </c>
      <c r="R122" s="39"/>
      <c r="S122" s="39"/>
      <c r="T122" s="60"/>
      <c r="U122" s="60"/>
      <c r="V122" s="39"/>
      <c r="W122" s="39"/>
      <c r="X122" s="39"/>
      <c r="Y122" s="39"/>
      <c r="Z122" s="39"/>
      <c r="AA122" s="60"/>
      <c r="AB122" s="60"/>
      <c r="AC122" s="59" t="s">
        <v>766</v>
      </c>
      <c r="AD122" s="22"/>
      <c r="AE122" s="75"/>
      <c r="AF122" s="34"/>
      <c r="AG122" s="51"/>
      <c r="AH122" s="51"/>
      <c r="AI122" s="51"/>
      <c r="AJ122" s="51"/>
      <c r="AK122" s="51"/>
      <c r="AL122" s="51"/>
    </row>
    <row r="123" spans="1:38" ht="105" customHeight="1">
      <c r="A123" s="57"/>
      <c r="B123" s="87" t="s">
        <v>637</v>
      </c>
      <c r="C123" s="58" t="s">
        <v>43</v>
      </c>
      <c r="D123" s="58" t="s">
        <v>552</v>
      </c>
      <c r="E123" s="58" t="s">
        <v>443</v>
      </c>
      <c r="F123" s="39" t="s">
        <v>989</v>
      </c>
      <c r="G123" s="60"/>
      <c r="H123" s="39"/>
      <c r="I123" s="39"/>
      <c r="J123" s="39"/>
      <c r="K123" s="39"/>
      <c r="L123" s="39"/>
      <c r="M123" s="60"/>
      <c r="N123" s="60"/>
      <c r="O123" s="39"/>
      <c r="P123" s="39"/>
      <c r="Q123" s="39" t="s">
        <v>218</v>
      </c>
      <c r="R123" s="39"/>
      <c r="S123" s="39"/>
      <c r="T123" s="60"/>
      <c r="U123" s="60"/>
      <c r="V123" s="39"/>
      <c r="W123" s="39"/>
      <c r="X123" s="39"/>
      <c r="Y123" s="39"/>
      <c r="Z123" s="39"/>
      <c r="AA123" s="60"/>
      <c r="AB123" s="60"/>
      <c r="AC123" s="59" t="s">
        <v>766</v>
      </c>
      <c r="AD123" s="22"/>
      <c r="AE123" s="75"/>
      <c r="AF123" s="34"/>
      <c r="AG123" s="51"/>
      <c r="AH123" s="51"/>
      <c r="AI123" s="51"/>
      <c r="AJ123" s="51"/>
      <c r="AK123" s="51"/>
      <c r="AL123" s="51"/>
    </row>
    <row r="124" spans="1:38" ht="105" customHeight="1">
      <c r="A124" s="57"/>
      <c r="B124" s="87" t="s">
        <v>637</v>
      </c>
      <c r="C124" s="58" t="s">
        <v>22</v>
      </c>
      <c r="D124" s="58" t="s">
        <v>502</v>
      </c>
      <c r="E124" s="58" t="s">
        <v>503</v>
      </c>
      <c r="F124" s="39">
        <v>5</v>
      </c>
      <c r="G124" s="60"/>
      <c r="H124" s="39"/>
      <c r="I124" s="39"/>
      <c r="J124" s="39" t="s">
        <v>262</v>
      </c>
      <c r="K124" s="39"/>
      <c r="L124" s="39"/>
      <c r="M124" s="60"/>
      <c r="N124" s="60"/>
      <c r="O124" s="39"/>
      <c r="P124" s="39"/>
      <c r="Q124" s="39"/>
      <c r="R124" s="39"/>
      <c r="S124" s="39"/>
      <c r="T124" s="60"/>
      <c r="U124" s="60"/>
      <c r="V124" s="39"/>
      <c r="W124" s="39"/>
      <c r="X124" s="39"/>
      <c r="Y124" s="39"/>
      <c r="Z124" s="39"/>
      <c r="AA124" s="60"/>
      <c r="AB124" s="60"/>
      <c r="AC124" s="59"/>
      <c r="AD124" s="22"/>
      <c r="AE124" s="75" t="s">
        <v>629</v>
      </c>
      <c r="AF124" s="34"/>
      <c r="AG124" s="51"/>
      <c r="AH124" s="51"/>
      <c r="AI124" s="51"/>
      <c r="AJ124" s="51"/>
      <c r="AK124" s="51"/>
      <c r="AL124" s="51"/>
    </row>
    <row r="125" spans="1:38" ht="105" customHeight="1">
      <c r="A125" s="57"/>
      <c r="B125" s="87" t="s">
        <v>637</v>
      </c>
      <c r="C125" s="58" t="s">
        <v>22</v>
      </c>
      <c r="D125" s="58" t="s">
        <v>502</v>
      </c>
      <c r="E125" s="58" t="s">
        <v>443</v>
      </c>
      <c r="F125" s="39" t="s">
        <v>990</v>
      </c>
      <c r="G125" s="60"/>
      <c r="H125" s="39"/>
      <c r="I125" s="39"/>
      <c r="J125" s="39"/>
      <c r="K125" s="39"/>
      <c r="L125" s="39"/>
      <c r="M125" s="60"/>
      <c r="N125" s="60"/>
      <c r="O125" s="39"/>
      <c r="P125" s="39"/>
      <c r="Q125" s="39" t="s">
        <v>218</v>
      </c>
      <c r="R125" s="39"/>
      <c r="S125" s="39"/>
      <c r="T125" s="60"/>
      <c r="U125" s="60"/>
      <c r="V125" s="39"/>
      <c r="W125" s="39"/>
      <c r="X125" s="39"/>
      <c r="Y125" s="39"/>
      <c r="Z125" s="39"/>
      <c r="AA125" s="60"/>
      <c r="AB125" s="60"/>
      <c r="AC125" s="59" t="s">
        <v>503</v>
      </c>
      <c r="AD125" s="22"/>
      <c r="AE125" s="75"/>
      <c r="AF125" s="34"/>
      <c r="AG125" s="51"/>
      <c r="AH125" s="51"/>
      <c r="AI125" s="51"/>
      <c r="AJ125" s="51"/>
      <c r="AK125" s="51"/>
      <c r="AL125" s="51"/>
    </row>
    <row r="126" spans="1:38" ht="105" customHeight="1">
      <c r="A126" s="57"/>
      <c r="B126" s="87" t="s">
        <v>637</v>
      </c>
      <c r="C126" s="58" t="s">
        <v>43</v>
      </c>
      <c r="D126" s="58" t="s">
        <v>502</v>
      </c>
      <c r="E126" s="58" t="s">
        <v>443</v>
      </c>
      <c r="F126" s="39" t="s">
        <v>990</v>
      </c>
      <c r="G126" s="60"/>
      <c r="H126" s="39"/>
      <c r="I126" s="39"/>
      <c r="J126" s="39"/>
      <c r="K126" s="39"/>
      <c r="L126" s="39"/>
      <c r="M126" s="60"/>
      <c r="N126" s="60"/>
      <c r="O126" s="39"/>
      <c r="P126" s="39"/>
      <c r="Q126" s="39" t="s">
        <v>218</v>
      </c>
      <c r="R126" s="39"/>
      <c r="S126" s="39"/>
      <c r="T126" s="60"/>
      <c r="U126" s="60"/>
      <c r="V126" s="39"/>
      <c r="W126" s="39"/>
      <c r="X126" s="39"/>
      <c r="Y126" s="39"/>
      <c r="Z126" s="39"/>
      <c r="AA126" s="60"/>
      <c r="AB126" s="60"/>
      <c r="AC126" s="59" t="s">
        <v>503</v>
      </c>
      <c r="AD126" s="22"/>
      <c r="AE126" s="75"/>
      <c r="AF126" s="34"/>
      <c r="AG126" s="51"/>
      <c r="AH126" s="51"/>
      <c r="AI126" s="51"/>
      <c r="AJ126" s="51"/>
      <c r="AK126" s="51"/>
      <c r="AL126" s="51"/>
    </row>
    <row r="127" spans="1:38" ht="105" customHeight="1">
      <c r="A127" s="57"/>
      <c r="B127" s="87" t="s">
        <v>637</v>
      </c>
      <c r="C127" s="58" t="s">
        <v>670</v>
      </c>
      <c r="D127" s="58" t="s">
        <v>833</v>
      </c>
      <c r="E127" s="58" t="s">
        <v>848</v>
      </c>
      <c r="F127" s="39">
        <v>6</v>
      </c>
      <c r="G127" s="60"/>
      <c r="H127" s="39" t="s">
        <v>176</v>
      </c>
      <c r="I127" s="39"/>
      <c r="J127" s="39"/>
      <c r="K127" s="39" t="s">
        <v>628</v>
      </c>
      <c r="L127" s="39"/>
      <c r="M127" s="60"/>
      <c r="N127" s="60"/>
      <c r="O127" s="39"/>
      <c r="P127" s="39" t="s">
        <v>178</v>
      </c>
      <c r="Q127" s="39"/>
      <c r="R127" s="39"/>
      <c r="S127" s="39"/>
      <c r="T127" s="60"/>
      <c r="U127" s="60"/>
      <c r="V127" s="39"/>
      <c r="W127" s="39"/>
      <c r="X127" s="39"/>
      <c r="Y127" s="39"/>
      <c r="Z127" s="59"/>
      <c r="AA127" s="60"/>
      <c r="AB127" s="60"/>
      <c r="AC127" s="59"/>
      <c r="AD127" s="22"/>
      <c r="AE127" s="75" t="s">
        <v>868</v>
      </c>
      <c r="AF127" s="34"/>
      <c r="AG127" s="51"/>
      <c r="AH127" s="51"/>
      <c r="AI127" s="51"/>
      <c r="AJ127" s="51"/>
      <c r="AK127" s="51"/>
      <c r="AL127" s="51"/>
    </row>
    <row r="128" spans="1:38" ht="105" customHeight="1">
      <c r="A128" s="57"/>
      <c r="B128" s="87" t="s">
        <v>637</v>
      </c>
      <c r="C128" s="58" t="s">
        <v>670</v>
      </c>
      <c r="D128" s="58" t="s">
        <v>833</v>
      </c>
      <c r="E128" s="58" t="s">
        <v>443</v>
      </c>
      <c r="F128" s="39">
        <v>6</v>
      </c>
      <c r="G128" s="60"/>
      <c r="H128" s="39"/>
      <c r="I128" s="39"/>
      <c r="J128" s="39"/>
      <c r="K128" s="39"/>
      <c r="L128" s="39"/>
      <c r="M128" s="60"/>
      <c r="N128" s="60"/>
      <c r="O128" s="39"/>
      <c r="P128" s="39"/>
      <c r="Q128" s="39"/>
      <c r="R128" s="39"/>
      <c r="S128" s="39"/>
      <c r="T128" s="60"/>
      <c r="U128" s="60"/>
      <c r="V128" s="39"/>
      <c r="W128" s="39"/>
      <c r="X128" s="39" t="s">
        <v>221</v>
      </c>
      <c r="Y128" s="39"/>
      <c r="Z128" s="59"/>
      <c r="AA128" s="60"/>
      <c r="AB128" s="60"/>
      <c r="AC128" s="59" t="s">
        <v>848</v>
      </c>
      <c r="AD128" s="22"/>
      <c r="AE128" s="75"/>
      <c r="AF128" s="34"/>
      <c r="AG128" s="51"/>
      <c r="AH128" s="51"/>
      <c r="AI128" s="51"/>
      <c r="AJ128" s="51"/>
      <c r="AK128" s="51"/>
      <c r="AL128" s="51"/>
    </row>
    <row r="129" spans="1:38" ht="105" customHeight="1">
      <c r="A129" s="57"/>
      <c r="B129" s="87" t="s">
        <v>637</v>
      </c>
      <c r="C129" s="58" t="s">
        <v>180</v>
      </c>
      <c r="D129" s="58" t="s">
        <v>833</v>
      </c>
      <c r="E129" s="58" t="s">
        <v>443</v>
      </c>
      <c r="F129" s="39">
        <v>6</v>
      </c>
      <c r="G129" s="60"/>
      <c r="H129" s="39"/>
      <c r="I129" s="39"/>
      <c r="J129" s="39"/>
      <c r="K129" s="39"/>
      <c r="L129" s="39"/>
      <c r="M129" s="60"/>
      <c r="N129" s="60"/>
      <c r="O129" s="39"/>
      <c r="P129" s="39"/>
      <c r="Q129" s="39"/>
      <c r="R129" s="39"/>
      <c r="S129" s="39"/>
      <c r="T129" s="60"/>
      <c r="U129" s="60"/>
      <c r="V129" s="39"/>
      <c r="W129" s="39"/>
      <c r="X129" s="39" t="s">
        <v>221</v>
      </c>
      <c r="Y129" s="39"/>
      <c r="Z129" s="59"/>
      <c r="AA129" s="60"/>
      <c r="AB129" s="60"/>
      <c r="AC129" s="59" t="s">
        <v>848</v>
      </c>
      <c r="AD129" s="22"/>
      <c r="AE129" s="75"/>
      <c r="AF129" s="83"/>
      <c r="AG129" s="51"/>
      <c r="AH129" s="51"/>
      <c r="AI129" s="51"/>
      <c r="AJ129" s="51"/>
      <c r="AK129" s="51"/>
      <c r="AL129" s="51"/>
    </row>
    <row r="130" spans="1:38" ht="105" customHeight="1">
      <c r="A130" s="57"/>
      <c r="B130" s="87" t="s">
        <v>637</v>
      </c>
      <c r="C130" s="58" t="s">
        <v>92</v>
      </c>
      <c r="D130" s="58" t="s">
        <v>444</v>
      </c>
      <c r="E130" s="58" t="s">
        <v>986</v>
      </c>
      <c r="F130" s="39">
        <v>5</v>
      </c>
      <c r="G130" s="60"/>
      <c r="H130" s="39"/>
      <c r="I130" s="39"/>
      <c r="J130" s="39"/>
      <c r="K130" s="39"/>
      <c r="L130" s="39"/>
      <c r="M130" s="60"/>
      <c r="N130" s="60"/>
      <c r="O130" s="39"/>
      <c r="P130" s="39"/>
      <c r="Q130" s="39"/>
      <c r="R130" s="39"/>
      <c r="S130" s="39" t="s">
        <v>33</v>
      </c>
      <c r="T130" s="60"/>
      <c r="U130" s="60"/>
      <c r="V130" s="39"/>
      <c r="W130" s="39" t="s">
        <v>33</v>
      </c>
      <c r="X130" s="39"/>
      <c r="Y130" s="39"/>
      <c r="Z130" s="39" t="s">
        <v>33</v>
      </c>
      <c r="AA130" s="60"/>
      <c r="AB130" s="60"/>
      <c r="AC130" s="59"/>
      <c r="AD130" s="22"/>
      <c r="AE130" s="75"/>
      <c r="AF130" s="83"/>
      <c r="AG130" s="51"/>
      <c r="AH130" s="51"/>
      <c r="AI130" s="51"/>
      <c r="AJ130" s="51"/>
      <c r="AK130" s="51"/>
      <c r="AL130" s="51"/>
    </row>
    <row r="131" spans="1:38" ht="105" customHeight="1">
      <c r="A131" s="57"/>
      <c r="B131" s="87" t="s">
        <v>637</v>
      </c>
      <c r="C131" s="58" t="s">
        <v>93</v>
      </c>
      <c r="D131" s="58" t="s">
        <v>480</v>
      </c>
      <c r="E131" s="58" t="s">
        <v>834</v>
      </c>
      <c r="F131" s="39">
        <v>6</v>
      </c>
      <c r="G131" s="60"/>
      <c r="H131" s="39"/>
      <c r="I131" s="39"/>
      <c r="J131" s="39"/>
      <c r="K131" s="39"/>
      <c r="L131" s="39"/>
      <c r="M131" s="60"/>
      <c r="N131" s="60"/>
      <c r="O131" s="39"/>
      <c r="P131" s="39"/>
      <c r="Q131" s="39"/>
      <c r="R131" s="39"/>
      <c r="S131" s="39"/>
      <c r="T131" s="60"/>
      <c r="U131" s="60"/>
      <c r="V131" s="39" t="s">
        <v>94</v>
      </c>
      <c r="W131" s="39"/>
      <c r="X131" s="39"/>
      <c r="Y131" s="39"/>
      <c r="Z131" s="59"/>
      <c r="AA131" s="60"/>
      <c r="AB131" s="60"/>
      <c r="AC131" s="59"/>
      <c r="AD131" s="22"/>
      <c r="AE131" s="75"/>
      <c r="AF131" s="83"/>
      <c r="AG131" s="51"/>
      <c r="AH131" s="51"/>
      <c r="AI131" s="51"/>
      <c r="AJ131" s="51"/>
      <c r="AK131" s="51"/>
      <c r="AL131" s="51"/>
    </row>
    <row r="132" spans="1:38" ht="105" customHeight="1">
      <c r="A132" s="57">
        <v>32</v>
      </c>
      <c r="B132" s="87" t="s">
        <v>542</v>
      </c>
      <c r="C132" s="58" t="s">
        <v>18</v>
      </c>
      <c r="D132" s="58" t="s">
        <v>19</v>
      </c>
      <c r="E132" s="58"/>
      <c r="F132" s="39"/>
      <c r="G132" s="60"/>
      <c r="H132" s="39">
        <v>207</v>
      </c>
      <c r="I132" s="39">
        <v>207</v>
      </c>
      <c r="J132" s="39"/>
      <c r="K132" s="39"/>
      <c r="L132" s="39"/>
      <c r="M132" s="60"/>
      <c r="N132" s="60"/>
      <c r="O132" s="39">
        <v>207</v>
      </c>
      <c r="P132" s="39">
        <v>207</v>
      </c>
      <c r="Q132" s="59"/>
      <c r="R132" s="59"/>
      <c r="S132" s="39"/>
      <c r="T132" s="60"/>
      <c r="U132" s="60"/>
      <c r="V132" s="39">
        <v>207</v>
      </c>
      <c r="W132" s="39">
        <v>207</v>
      </c>
      <c r="X132" s="59"/>
      <c r="Y132" s="39"/>
      <c r="Z132" s="59"/>
      <c r="AA132" s="60"/>
      <c r="AB132" s="60"/>
      <c r="AC132" s="59"/>
      <c r="AD132" s="22"/>
      <c r="AE132" s="34"/>
      <c r="AF132" s="83"/>
      <c r="AG132" s="51"/>
      <c r="AH132" s="51"/>
      <c r="AI132" s="51"/>
      <c r="AJ132" s="51"/>
      <c r="AK132" s="51"/>
      <c r="AL132" s="51"/>
    </row>
    <row r="133" spans="1:38" ht="105" customHeight="1">
      <c r="A133" s="57">
        <v>32</v>
      </c>
      <c r="B133" s="87" t="s">
        <v>542</v>
      </c>
      <c r="C133" s="58" t="s">
        <v>92</v>
      </c>
      <c r="D133" s="58" t="s">
        <v>708</v>
      </c>
      <c r="E133" s="58" t="s">
        <v>843</v>
      </c>
      <c r="F133" s="39">
        <v>5</v>
      </c>
      <c r="G133" s="60"/>
      <c r="H133" s="39"/>
      <c r="I133" s="39"/>
      <c r="J133" s="39" t="s">
        <v>33</v>
      </c>
      <c r="K133" s="39"/>
      <c r="L133" s="39"/>
      <c r="M133" s="60"/>
      <c r="N133" s="60"/>
      <c r="O133" s="39"/>
      <c r="P133" s="39"/>
      <c r="Q133" s="39" t="s">
        <v>223</v>
      </c>
      <c r="R133" s="39" t="s">
        <v>33</v>
      </c>
      <c r="S133" s="39"/>
      <c r="T133" s="60"/>
      <c r="U133" s="60"/>
      <c r="V133" s="39"/>
      <c r="W133" s="39"/>
      <c r="X133" s="39" t="s">
        <v>33</v>
      </c>
      <c r="Y133" s="39"/>
      <c r="Z133" s="59"/>
      <c r="AA133" s="60"/>
      <c r="AB133" s="60"/>
      <c r="AC133" s="59"/>
      <c r="AD133" s="22"/>
      <c r="AE133" s="75" t="s">
        <v>869</v>
      </c>
      <c r="AF133" s="83"/>
      <c r="AG133" s="51"/>
      <c r="AH133" s="51"/>
      <c r="AI133" s="51"/>
      <c r="AJ133" s="51"/>
      <c r="AK133" s="51"/>
      <c r="AL133" s="51"/>
    </row>
    <row r="134" spans="1:38" ht="105" customHeight="1">
      <c r="A134" s="57">
        <v>32</v>
      </c>
      <c r="B134" s="87" t="s">
        <v>542</v>
      </c>
      <c r="C134" s="58" t="s">
        <v>92</v>
      </c>
      <c r="D134" s="58" t="s">
        <v>708</v>
      </c>
      <c r="E134" s="58" t="s">
        <v>443</v>
      </c>
      <c r="F134" s="39" t="s">
        <v>989</v>
      </c>
      <c r="G134" s="60"/>
      <c r="H134" s="39"/>
      <c r="I134" s="39"/>
      <c r="J134" s="39"/>
      <c r="K134" s="39"/>
      <c r="L134" s="39"/>
      <c r="M134" s="60"/>
      <c r="N134" s="60"/>
      <c r="O134" s="39"/>
      <c r="P134" s="39"/>
      <c r="Q134" s="39"/>
      <c r="R134" s="39"/>
      <c r="S134" s="39"/>
      <c r="T134" s="60"/>
      <c r="U134" s="60"/>
      <c r="V134" s="39"/>
      <c r="W134" s="39"/>
      <c r="X134" s="39"/>
      <c r="Y134" s="39" t="s">
        <v>179</v>
      </c>
      <c r="Z134" s="59"/>
      <c r="AA134" s="60"/>
      <c r="AB134" s="60"/>
      <c r="AC134" s="59" t="s">
        <v>843</v>
      </c>
      <c r="AD134" s="22"/>
      <c r="AE134" s="75"/>
      <c r="AF134" s="83"/>
      <c r="AG134" s="51"/>
      <c r="AH134" s="51"/>
      <c r="AI134" s="51"/>
      <c r="AJ134" s="51"/>
      <c r="AK134" s="51"/>
      <c r="AL134" s="51"/>
    </row>
    <row r="135" spans="1:38" ht="105" customHeight="1">
      <c r="A135" s="57">
        <v>32</v>
      </c>
      <c r="B135" s="87" t="s">
        <v>542</v>
      </c>
      <c r="C135" s="58" t="s">
        <v>636</v>
      </c>
      <c r="D135" s="58" t="s">
        <v>708</v>
      </c>
      <c r="E135" s="58" t="s">
        <v>443</v>
      </c>
      <c r="F135" s="39" t="s">
        <v>989</v>
      </c>
      <c r="G135" s="60"/>
      <c r="H135" s="39"/>
      <c r="I135" s="39"/>
      <c r="J135" s="39"/>
      <c r="K135" s="39"/>
      <c r="L135" s="39"/>
      <c r="M135" s="60"/>
      <c r="N135" s="60"/>
      <c r="O135" s="39"/>
      <c r="P135" s="39"/>
      <c r="Q135" s="39"/>
      <c r="R135" s="39"/>
      <c r="S135" s="39"/>
      <c r="T135" s="60"/>
      <c r="U135" s="60"/>
      <c r="V135" s="39"/>
      <c r="W135" s="39"/>
      <c r="X135" s="39"/>
      <c r="Y135" s="39" t="s">
        <v>179</v>
      </c>
      <c r="Z135" s="59"/>
      <c r="AA135" s="60"/>
      <c r="AB135" s="60"/>
      <c r="AC135" s="59" t="s">
        <v>843</v>
      </c>
      <c r="AD135" s="22"/>
      <c r="AE135" s="75"/>
      <c r="AF135" s="83"/>
      <c r="AG135" s="51"/>
      <c r="AH135" s="51"/>
      <c r="AI135" s="51"/>
      <c r="AJ135" s="51"/>
      <c r="AK135" s="51"/>
      <c r="AL135" s="51"/>
    </row>
    <row r="136" spans="1:38" ht="105" customHeight="1">
      <c r="A136" s="57">
        <v>33</v>
      </c>
      <c r="B136" s="87" t="s">
        <v>543</v>
      </c>
      <c r="C136" s="58" t="s">
        <v>18</v>
      </c>
      <c r="D136" s="58" t="s">
        <v>19</v>
      </c>
      <c r="E136" s="58"/>
      <c r="F136" s="39"/>
      <c r="G136" s="60"/>
      <c r="H136" s="39">
        <v>208</v>
      </c>
      <c r="I136" s="39">
        <v>208</v>
      </c>
      <c r="J136" s="39"/>
      <c r="K136" s="39"/>
      <c r="L136" s="39"/>
      <c r="M136" s="60"/>
      <c r="N136" s="60"/>
      <c r="O136" s="39">
        <v>208</v>
      </c>
      <c r="P136" s="39">
        <v>208</v>
      </c>
      <c r="Q136" s="59"/>
      <c r="R136" s="59"/>
      <c r="S136" s="39"/>
      <c r="T136" s="60"/>
      <c r="U136" s="60"/>
      <c r="V136" s="39">
        <v>208</v>
      </c>
      <c r="W136" s="39">
        <v>208</v>
      </c>
      <c r="X136" s="59"/>
      <c r="Y136" s="39"/>
      <c r="Z136" s="59"/>
      <c r="AA136" s="60"/>
      <c r="AB136" s="60"/>
      <c r="AC136" s="59"/>
      <c r="AD136" s="22"/>
      <c r="AE136" s="34"/>
      <c r="AF136" s="83"/>
      <c r="AG136" s="51"/>
      <c r="AH136" s="51"/>
      <c r="AI136" s="51"/>
      <c r="AJ136" s="51"/>
      <c r="AK136" s="51"/>
      <c r="AL136" s="51"/>
    </row>
    <row r="137" spans="1:38" ht="105" customHeight="1">
      <c r="A137" s="57">
        <v>33</v>
      </c>
      <c r="B137" s="87" t="s">
        <v>543</v>
      </c>
      <c r="C137" s="58" t="s">
        <v>92</v>
      </c>
      <c r="D137" s="58" t="s">
        <v>708</v>
      </c>
      <c r="E137" s="58" t="s">
        <v>843</v>
      </c>
      <c r="F137" s="39">
        <v>5</v>
      </c>
      <c r="G137" s="60"/>
      <c r="H137" s="39"/>
      <c r="I137" s="39"/>
      <c r="J137" s="39"/>
      <c r="K137" s="39" t="s">
        <v>33</v>
      </c>
      <c r="L137" s="39" t="s">
        <v>33</v>
      </c>
      <c r="M137" s="60"/>
      <c r="N137" s="60"/>
      <c r="O137" s="59"/>
      <c r="P137" s="59"/>
      <c r="Q137" s="39"/>
      <c r="R137" s="39"/>
      <c r="S137" s="39"/>
      <c r="T137" s="60"/>
      <c r="U137" s="60"/>
      <c r="V137" s="59"/>
      <c r="W137" s="59"/>
      <c r="X137" s="39"/>
      <c r="Y137" s="39"/>
      <c r="Z137" s="39"/>
      <c r="AA137" s="60"/>
      <c r="AB137" s="60"/>
      <c r="AC137" s="59"/>
      <c r="AD137" s="22"/>
      <c r="AE137" s="75" t="s">
        <v>870</v>
      </c>
      <c r="AF137" s="83"/>
      <c r="AG137" s="51"/>
      <c r="AH137" s="51"/>
      <c r="AI137" s="51"/>
      <c r="AJ137" s="51"/>
      <c r="AK137" s="51"/>
      <c r="AL137" s="51"/>
    </row>
    <row r="138" spans="1:38" ht="105" customHeight="1">
      <c r="A138" s="57">
        <v>33</v>
      </c>
      <c r="B138" s="87" t="s">
        <v>543</v>
      </c>
      <c r="C138" s="58" t="s">
        <v>92</v>
      </c>
      <c r="D138" s="58" t="s">
        <v>708</v>
      </c>
      <c r="E138" s="58" t="s">
        <v>443</v>
      </c>
      <c r="F138" s="39">
        <v>2</v>
      </c>
      <c r="G138" s="60"/>
      <c r="H138" s="39"/>
      <c r="I138" s="39"/>
      <c r="J138" s="39"/>
      <c r="K138" s="39"/>
      <c r="L138" s="39"/>
      <c r="M138" s="60"/>
      <c r="N138" s="60"/>
      <c r="O138" s="59"/>
      <c r="P138" s="59"/>
      <c r="Q138" s="39"/>
      <c r="R138" s="39" t="s">
        <v>148</v>
      </c>
      <c r="S138" s="39"/>
      <c r="T138" s="60"/>
      <c r="U138" s="60"/>
      <c r="V138" s="59"/>
      <c r="W138" s="59"/>
      <c r="X138" s="39"/>
      <c r="Y138" s="39"/>
      <c r="Z138" s="39"/>
      <c r="AA138" s="60"/>
      <c r="AB138" s="60"/>
      <c r="AC138" s="59" t="s">
        <v>843</v>
      </c>
      <c r="AD138" s="22"/>
      <c r="AE138" s="75"/>
      <c r="AF138" s="83"/>
      <c r="AG138" s="51"/>
      <c r="AH138" s="51"/>
      <c r="AI138" s="51"/>
      <c r="AJ138" s="51"/>
      <c r="AK138" s="51"/>
      <c r="AL138" s="51"/>
    </row>
    <row r="139" spans="1:38" ht="105" customHeight="1">
      <c r="A139" s="57">
        <v>33</v>
      </c>
      <c r="B139" s="87" t="s">
        <v>543</v>
      </c>
      <c r="C139" s="58" t="s">
        <v>43</v>
      </c>
      <c r="D139" s="58" t="s">
        <v>708</v>
      </c>
      <c r="E139" s="58" t="s">
        <v>443</v>
      </c>
      <c r="F139" s="39">
        <v>2</v>
      </c>
      <c r="G139" s="60"/>
      <c r="H139" s="39"/>
      <c r="I139" s="39"/>
      <c r="J139" s="39"/>
      <c r="K139" s="39"/>
      <c r="L139" s="39"/>
      <c r="M139" s="60"/>
      <c r="N139" s="60"/>
      <c r="O139" s="59"/>
      <c r="P139" s="59"/>
      <c r="Q139" s="39"/>
      <c r="R139" s="39" t="s">
        <v>148</v>
      </c>
      <c r="S139" s="39"/>
      <c r="T139" s="60"/>
      <c r="U139" s="60"/>
      <c r="V139" s="59"/>
      <c r="W139" s="59"/>
      <c r="X139" s="39"/>
      <c r="Y139" s="39"/>
      <c r="Z139" s="39"/>
      <c r="AA139" s="60"/>
      <c r="AB139" s="60"/>
      <c r="AC139" s="59" t="s">
        <v>843</v>
      </c>
      <c r="AD139" s="22"/>
      <c r="AE139" s="75"/>
      <c r="AF139" s="83"/>
      <c r="AG139" s="51"/>
      <c r="AH139" s="51"/>
      <c r="AI139" s="51"/>
      <c r="AJ139" s="51"/>
      <c r="AK139" s="51"/>
      <c r="AL139" s="51"/>
    </row>
    <row r="140" spans="1:38" ht="105" customHeight="1">
      <c r="A140" s="57">
        <v>33</v>
      </c>
      <c r="B140" s="87" t="s">
        <v>543</v>
      </c>
      <c r="C140" s="58" t="s">
        <v>97</v>
      </c>
      <c r="D140" s="58" t="s">
        <v>454</v>
      </c>
      <c r="E140" s="58" t="s">
        <v>527</v>
      </c>
      <c r="F140" s="39">
        <v>8</v>
      </c>
      <c r="G140" s="60"/>
      <c r="H140" s="39"/>
      <c r="I140" s="39"/>
      <c r="J140" s="39"/>
      <c r="K140" s="39"/>
      <c r="L140" s="39"/>
      <c r="M140" s="60"/>
      <c r="N140" s="60"/>
      <c r="O140" s="59"/>
      <c r="P140" s="59"/>
      <c r="Q140" s="39"/>
      <c r="R140" s="39"/>
      <c r="S140" s="39"/>
      <c r="T140" s="60"/>
      <c r="U140" s="60"/>
      <c r="V140" s="59"/>
      <c r="W140" s="59"/>
      <c r="X140" s="39"/>
      <c r="Y140" s="39"/>
      <c r="Z140" s="39" t="s">
        <v>139</v>
      </c>
      <c r="AA140" s="60"/>
      <c r="AB140" s="60"/>
      <c r="AC140" s="59"/>
      <c r="AD140" s="22"/>
      <c r="AE140" s="75"/>
      <c r="AF140" s="83"/>
      <c r="AG140" s="51"/>
      <c r="AH140" s="51"/>
      <c r="AI140" s="51"/>
      <c r="AJ140" s="51"/>
      <c r="AK140" s="51"/>
      <c r="AL140" s="51"/>
    </row>
    <row r="141" spans="1:38" ht="105" customHeight="1">
      <c r="A141" s="57">
        <v>33</v>
      </c>
      <c r="B141" s="87" t="s">
        <v>543</v>
      </c>
      <c r="C141" s="58" t="s">
        <v>636</v>
      </c>
      <c r="D141" s="58" t="s">
        <v>553</v>
      </c>
      <c r="E141" s="58" t="s">
        <v>766</v>
      </c>
      <c r="F141" s="39">
        <v>5</v>
      </c>
      <c r="G141" s="60"/>
      <c r="H141" s="39"/>
      <c r="I141" s="39"/>
      <c r="J141" s="39"/>
      <c r="K141" s="39"/>
      <c r="L141" s="39"/>
      <c r="M141" s="60"/>
      <c r="N141" s="60"/>
      <c r="O141" s="59"/>
      <c r="P141" s="59"/>
      <c r="Q141" s="39" t="s">
        <v>89</v>
      </c>
      <c r="R141" s="39"/>
      <c r="S141" s="39"/>
      <c r="T141" s="60"/>
      <c r="U141" s="60"/>
      <c r="V141" s="59"/>
      <c r="W141" s="59"/>
      <c r="X141" s="39" t="s">
        <v>89</v>
      </c>
      <c r="Y141" s="39"/>
      <c r="Z141" s="39"/>
      <c r="AA141" s="60"/>
      <c r="AB141" s="60"/>
      <c r="AC141" s="59"/>
      <c r="AD141" s="22"/>
      <c r="AE141" s="75"/>
      <c r="AF141" s="83"/>
      <c r="AG141" s="51"/>
      <c r="AH141" s="51"/>
      <c r="AI141" s="51"/>
      <c r="AJ141" s="51"/>
      <c r="AK141" s="51"/>
      <c r="AL141" s="51"/>
    </row>
    <row r="142" spans="1:38" ht="105" customHeight="1">
      <c r="A142" s="57">
        <v>34</v>
      </c>
      <c r="B142" s="87" t="s">
        <v>573</v>
      </c>
      <c r="C142" s="58" t="s">
        <v>18</v>
      </c>
      <c r="D142" s="58" t="s">
        <v>565</v>
      </c>
      <c r="E142" s="58"/>
      <c r="F142" s="39"/>
      <c r="G142" s="60"/>
      <c r="H142" s="39"/>
      <c r="I142" s="39"/>
      <c r="J142" s="39"/>
      <c r="K142" s="84">
        <v>102103</v>
      </c>
      <c r="L142" s="84">
        <v>102103</v>
      </c>
      <c r="M142" s="60"/>
      <c r="N142" s="60"/>
      <c r="O142" s="59"/>
      <c r="P142" s="59"/>
      <c r="Q142" s="59"/>
      <c r="R142" s="84">
        <v>102103</v>
      </c>
      <c r="S142" s="84">
        <v>102103</v>
      </c>
      <c r="T142" s="60"/>
      <c r="U142" s="60"/>
      <c r="V142" s="59"/>
      <c r="W142" s="59"/>
      <c r="X142" s="59"/>
      <c r="Y142" s="84">
        <v>102103</v>
      </c>
      <c r="Z142" s="84">
        <v>102103</v>
      </c>
      <c r="AA142" s="60"/>
      <c r="AB142" s="60"/>
      <c r="AC142" s="59"/>
      <c r="AD142" s="22"/>
      <c r="AE142" s="34"/>
      <c r="AF142" s="83"/>
      <c r="AG142" s="51"/>
      <c r="AH142" s="51"/>
      <c r="AI142" s="51"/>
      <c r="AJ142" s="51"/>
      <c r="AK142" s="51"/>
      <c r="AL142" s="51"/>
    </row>
    <row r="143" spans="1:38" ht="105" customHeight="1">
      <c r="A143" s="57">
        <v>34</v>
      </c>
      <c r="B143" s="87" t="s">
        <v>573</v>
      </c>
      <c r="C143" s="58" t="s">
        <v>664</v>
      </c>
      <c r="D143" s="58" t="s">
        <v>32</v>
      </c>
      <c r="E143" s="58" t="s">
        <v>719</v>
      </c>
      <c r="F143" s="39">
        <v>5</v>
      </c>
      <c r="G143" s="60"/>
      <c r="H143" s="39" t="s">
        <v>139</v>
      </c>
      <c r="I143" s="39"/>
      <c r="J143" s="39"/>
      <c r="K143" s="39"/>
      <c r="L143" s="39"/>
      <c r="M143" s="60"/>
      <c r="N143" s="60"/>
      <c r="O143" s="39"/>
      <c r="P143" s="39" t="s">
        <v>148</v>
      </c>
      <c r="Q143" s="39" t="s">
        <v>148</v>
      </c>
      <c r="R143" s="39"/>
      <c r="S143" s="85"/>
      <c r="T143" s="60"/>
      <c r="U143" s="60"/>
      <c r="V143" s="39"/>
      <c r="W143" s="39"/>
      <c r="X143" s="39" t="s">
        <v>148</v>
      </c>
      <c r="Y143" s="39"/>
      <c r="Z143" s="59"/>
      <c r="AA143" s="60"/>
      <c r="AB143" s="60"/>
      <c r="AC143" s="59"/>
      <c r="AD143" s="22"/>
      <c r="AE143" s="75" t="s">
        <v>630</v>
      </c>
      <c r="AF143" s="83"/>
      <c r="AG143" s="51"/>
      <c r="AH143" s="51"/>
      <c r="AI143" s="51"/>
      <c r="AJ143" s="51"/>
      <c r="AK143" s="51"/>
      <c r="AL143" s="51"/>
    </row>
    <row r="144" spans="1:38" ht="105" customHeight="1">
      <c r="A144" s="57">
        <v>34</v>
      </c>
      <c r="B144" s="87" t="s">
        <v>573</v>
      </c>
      <c r="C144" s="58" t="s">
        <v>636</v>
      </c>
      <c r="D144" s="58" t="s">
        <v>553</v>
      </c>
      <c r="E144" s="58" t="s">
        <v>832</v>
      </c>
      <c r="F144" s="39">
        <v>5</v>
      </c>
      <c r="G144" s="60"/>
      <c r="H144" s="39"/>
      <c r="I144" s="39" t="s">
        <v>89</v>
      </c>
      <c r="J144" s="39" t="s">
        <v>89</v>
      </c>
      <c r="K144" s="39"/>
      <c r="L144" s="39"/>
      <c r="M144" s="60"/>
      <c r="N144" s="60"/>
      <c r="O144" s="39" t="s">
        <v>95</v>
      </c>
      <c r="P144" s="39"/>
      <c r="Q144" s="39"/>
      <c r="R144" s="39"/>
      <c r="S144" s="85"/>
      <c r="T144" s="60"/>
      <c r="U144" s="60"/>
      <c r="V144" s="39" t="s">
        <v>44</v>
      </c>
      <c r="W144" s="39" t="s">
        <v>89</v>
      </c>
      <c r="X144" s="39"/>
      <c r="Y144" s="39"/>
      <c r="Z144" s="59"/>
      <c r="AA144" s="60"/>
      <c r="AB144" s="60"/>
      <c r="AC144" s="59"/>
      <c r="AD144" s="22"/>
      <c r="AE144" s="75" t="s">
        <v>991</v>
      </c>
      <c r="AF144" s="83"/>
      <c r="AG144" s="51"/>
      <c r="AH144" s="51"/>
      <c r="AI144" s="51"/>
      <c r="AJ144" s="51"/>
      <c r="AK144" s="51"/>
      <c r="AL144" s="51"/>
    </row>
    <row r="145" spans="1:38" ht="105" customHeight="1">
      <c r="A145" s="57">
        <v>35</v>
      </c>
      <c r="B145" s="87" t="s">
        <v>574</v>
      </c>
      <c r="C145" s="58" t="s">
        <v>18</v>
      </c>
      <c r="D145" s="58" t="s">
        <v>19</v>
      </c>
      <c r="E145" s="58"/>
      <c r="F145" s="39"/>
      <c r="G145" s="60"/>
      <c r="H145" s="39"/>
      <c r="I145" s="39"/>
      <c r="J145" s="39"/>
      <c r="K145" s="39">
        <v>208</v>
      </c>
      <c r="L145" s="39">
        <v>208</v>
      </c>
      <c r="M145" s="60"/>
      <c r="N145" s="60"/>
      <c r="O145" s="59"/>
      <c r="P145" s="39"/>
      <c r="Q145" s="59"/>
      <c r="R145" s="39">
        <v>208</v>
      </c>
      <c r="S145" s="39">
        <v>208</v>
      </c>
      <c r="T145" s="60"/>
      <c r="U145" s="60"/>
      <c r="V145" s="59"/>
      <c r="W145" s="39"/>
      <c r="X145" s="59"/>
      <c r="Y145" s="39">
        <v>208</v>
      </c>
      <c r="Z145" s="39">
        <v>208</v>
      </c>
      <c r="AA145" s="60"/>
      <c r="AB145" s="60"/>
      <c r="AC145" s="59"/>
      <c r="AD145" s="22"/>
      <c r="AE145" s="34"/>
      <c r="AF145" s="28"/>
      <c r="AG145" s="51"/>
      <c r="AH145" s="51"/>
      <c r="AI145" s="51"/>
      <c r="AJ145" s="51"/>
      <c r="AK145" s="51"/>
      <c r="AL145" s="51"/>
    </row>
    <row r="146" spans="1:38" ht="105" customHeight="1">
      <c r="A146" s="57">
        <v>35</v>
      </c>
      <c r="B146" s="87" t="s">
        <v>574</v>
      </c>
      <c r="C146" s="58" t="s">
        <v>88</v>
      </c>
      <c r="D146" s="58" t="s">
        <v>553</v>
      </c>
      <c r="E146" s="58" t="s">
        <v>832</v>
      </c>
      <c r="F146" s="39">
        <v>5</v>
      </c>
      <c r="G146" s="60"/>
      <c r="H146" s="39"/>
      <c r="I146" s="39" t="s">
        <v>95</v>
      </c>
      <c r="J146" s="39" t="s">
        <v>95</v>
      </c>
      <c r="K146" s="39"/>
      <c r="L146" s="39"/>
      <c r="M146" s="60"/>
      <c r="N146" s="60"/>
      <c r="O146" s="39"/>
      <c r="P146" s="39"/>
      <c r="Q146" s="39"/>
      <c r="R146" s="39"/>
      <c r="S146" s="39"/>
      <c r="T146" s="60"/>
      <c r="U146" s="60"/>
      <c r="V146" s="39"/>
      <c r="W146" s="39"/>
      <c r="X146" s="39"/>
      <c r="Y146" s="39"/>
      <c r="Z146" s="39"/>
      <c r="AA146" s="60"/>
      <c r="AB146" s="60"/>
      <c r="AC146" s="59"/>
      <c r="AD146" s="22"/>
      <c r="AE146" s="75" t="s">
        <v>756</v>
      </c>
      <c r="AF146" s="28"/>
      <c r="AG146" s="51"/>
      <c r="AH146" s="51"/>
      <c r="AI146" s="51"/>
      <c r="AJ146" s="51"/>
      <c r="AK146" s="51"/>
      <c r="AL146" s="51"/>
    </row>
    <row r="147" spans="1:38" ht="105" customHeight="1">
      <c r="A147" s="57">
        <v>35</v>
      </c>
      <c r="B147" s="87" t="s">
        <v>574</v>
      </c>
      <c r="C147" s="58" t="s">
        <v>88</v>
      </c>
      <c r="D147" s="58" t="s">
        <v>553</v>
      </c>
      <c r="E147" s="58" t="s">
        <v>443</v>
      </c>
      <c r="F147" s="39">
        <v>2</v>
      </c>
      <c r="G147" s="60"/>
      <c r="H147" s="39"/>
      <c r="I147" s="39"/>
      <c r="J147" s="39"/>
      <c r="K147" s="39"/>
      <c r="L147" s="39"/>
      <c r="M147" s="60"/>
      <c r="N147" s="60"/>
      <c r="O147" s="39"/>
      <c r="P147" s="39" t="s">
        <v>89</v>
      </c>
      <c r="Q147" s="39"/>
      <c r="R147" s="39"/>
      <c r="S147" s="39"/>
      <c r="T147" s="60"/>
      <c r="U147" s="60"/>
      <c r="V147" s="39"/>
      <c r="W147" s="39"/>
      <c r="X147" s="39"/>
      <c r="Y147" s="39"/>
      <c r="Z147" s="39"/>
      <c r="AA147" s="60"/>
      <c r="AB147" s="60"/>
      <c r="AC147" s="59" t="s">
        <v>832</v>
      </c>
      <c r="AD147" s="22"/>
      <c r="AE147" s="75"/>
      <c r="AF147" s="28"/>
      <c r="AG147" s="51"/>
      <c r="AH147" s="51"/>
      <c r="AI147" s="51"/>
      <c r="AJ147" s="51"/>
      <c r="AK147" s="51"/>
      <c r="AL147" s="51"/>
    </row>
    <row r="148" spans="1:38" ht="105" customHeight="1">
      <c r="A148" s="57">
        <v>35</v>
      </c>
      <c r="B148" s="87" t="s">
        <v>574</v>
      </c>
      <c r="C148" s="58" t="s">
        <v>43</v>
      </c>
      <c r="D148" s="58" t="s">
        <v>553</v>
      </c>
      <c r="E148" s="58" t="s">
        <v>443</v>
      </c>
      <c r="F148" s="39">
        <v>2</v>
      </c>
      <c r="G148" s="60"/>
      <c r="H148" s="39"/>
      <c r="I148" s="39"/>
      <c r="J148" s="39"/>
      <c r="K148" s="39"/>
      <c r="L148" s="39"/>
      <c r="M148" s="60"/>
      <c r="N148" s="60"/>
      <c r="O148" s="39"/>
      <c r="P148" s="39" t="s">
        <v>89</v>
      </c>
      <c r="Q148" s="39"/>
      <c r="R148" s="39"/>
      <c r="S148" s="39"/>
      <c r="T148" s="60"/>
      <c r="U148" s="60"/>
      <c r="V148" s="39"/>
      <c r="W148" s="39"/>
      <c r="X148" s="39"/>
      <c r="Y148" s="39"/>
      <c r="Z148" s="39"/>
      <c r="AA148" s="60"/>
      <c r="AB148" s="60"/>
      <c r="AC148" s="59" t="s">
        <v>832</v>
      </c>
      <c r="AD148" s="22"/>
      <c r="AE148" s="75"/>
      <c r="AF148" s="28"/>
      <c r="AG148" s="51"/>
      <c r="AH148" s="51"/>
      <c r="AI148" s="51"/>
      <c r="AJ148" s="51"/>
      <c r="AK148" s="51"/>
      <c r="AL148" s="51"/>
    </row>
    <row r="149" spans="1:38" ht="105" customHeight="1">
      <c r="A149" s="57">
        <v>35</v>
      </c>
      <c r="B149" s="87" t="s">
        <v>574</v>
      </c>
      <c r="C149" s="58" t="s">
        <v>664</v>
      </c>
      <c r="D149" s="58" t="s">
        <v>32</v>
      </c>
      <c r="E149" s="58" t="s">
        <v>719</v>
      </c>
      <c r="F149" s="165">
        <v>2</v>
      </c>
      <c r="G149" s="60"/>
      <c r="H149" s="165"/>
      <c r="I149" s="165"/>
      <c r="J149" s="165"/>
      <c r="K149" s="165"/>
      <c r="L149" s="165"/>
      <c r="M149" s="60"/>
      <c r="N149" s="60"/>
      <c r="O149" s="165"/>
      <c r="P149" s="165"/>
      <c r="Q149" s="165"/>
      <c r="R149" s="165"/>
      <c r="S149" s="165"/>
      <c r="T149" s="60"/>
      <c r="U149" s="60"/>
      <c r="V149" s="165"/>
      <c r="W149" s="165" t="s">
        <v>148</v>
      </c>
      <c r="X149" s="165"/>
      <c r="Y149" s="165"/>
      <c r="Z149" s="165"/>
      <c r="AA149" s="60"/>
      <c r="AB149" s="60"/>
      <c r="AC149" s="59"/>
      <c r="AD149" s="22"/>
      <c r="AE149" s="75"/>
      <c r="AF149" s="164"/>
      <c r="AG149" s="51"/>
      <c r="AH149" s="51"/>
      <c r="AI149" s="51"/>
      <c r="AJ149" s="51"/>
      <c r="AK149" s="51"/>
      <c r="AL149" s="51"/>
    </row>
    <row r="150" spans="1:38" ht="105" customHeight="1">
      <c r="A150" s="57">
        <v>35</v>
      </c>
      <c r="B150" s="87" t="s">
        <v>574</v>
      </c>
      <c r="C150" s="58" t="s">
        <v>664</v>
      </c>
      <c r="D150" s="58" t="s">
        <v>32</v>
      </c>
      <c r="E150" s="58" t="s">
        <v>999</v>
      </c>
      <c r="F150" s="39">
        <v>3</v>
      </c>
      <c r="G150" s="60"/>
      <c r="H150" s="39"/>
      <c r="I150" s="39"/>
      <c r="J150" s="39"/>
      <c r="K150" s="39"/>
      <c r="L150" s="39"/>
      <c r="M150" s="60"/>
      <c r="N150" s="60"/>
      <c r="O150" s="39"/>
      <c r="P150" s="39"/>
      <c r="Q150" s="39"/>
      <c r="R150" s="39"/>
      <c r="S150" s="39"/>
      <c r="T150" s="60"/>
      <c r="U150" s="60"/>
      <c r="V150" s="39"/>
      <c r="W150" s="199" t="s">
        <v>1000</v>
      </c>
      <c r="X150" s="39"/>
      <c r="Y150" s="39"/>
      <c r="Z150" s="39"/>
      <c r="AA150" s="60"/>
      <c r="AB150" s="60"/>
      <c r="AC150" s="59"/>
      <c r="AD150" s="22"/>
      <c r="AE150" s="75"/>
      <c r="AF150" s="28"/>
      <c r="AG150" s="51"/>
      <c r="AH150" s="51"/>
      <c r="AI150" s="51"/>
      <c r="AJ150" s="51"/>
      <c r="AK150" s="51"/>
      <c r="AL150" s="51"/>
    </row>
    <row r="151" spans="1:38" ht="105" customHeight="1">
      <c r="A151" s="57">
        <v>38</v>
      </c>
      <c r="B151" s="87" t="s">
        <v>472</v>
      </c>
      <c r="C151" s="58" t="s">
        <v>43</v>
      </c>
      <c r="D151" s="58" t="s">
        <v>32</v>
      </c>
      <c r="E151" s="58" t="s">
        <v>719</v>
      </c>
      <c r="F151" s="39">
        <v>5</v>
      </c>
      <c r="G151" s="60"/>
      <c r="H151" s="39"/>
      <c r="I151" s="39"/>
      <c r="J151" s="72" t="s">
        <v>139</v>
      </c>
      <c r="K151" s="39"/>
      <c r="L151" s="72" t="s">
        <v>139</v>
      </c>
      <c r="M151" s="60"/>
      <c r="N151" s="60"/>
      <c r="O151" s="59"/>
      <c r="P151" s="199" t="s">
        <v>1000</v>
      </c>
      <c r="Q151" s="72" t="s">
        <v>139</v>
      </c>
      <c r="R151" s="39"/>
      <c r="S151" s="71"/>
      <c r="T151" s="60"/>
      <c r="U151" s="60"/>
      <c r="V151" s="59"/>
      <c r="W151" s="59"/>
      <c r="X151" s="59"/>
      <c r="Y151" s="72" t="s">
        <v>148</v>
      </c>
      <c r="Z151" s="72" t="s">
        <v>148</v>
      </c>
      <c r="AA151" s="60"/>
      <c r="AB151" s="60"/>
      <c r="AC151" s="39"/>
      <c r="AD151" s="22"/>
      <c r="AE151" s="86" t="s">
        <v>745</v>
      </c>
      <c r="AF151" s="28"/>
      <c r="AG151" s="51"/>
      <c r="AH151" s="51"/>
      <c r="AI151" s="51"/>
      <c r="AJ151" s="51"/>
      <c r="AK151" s="51"/>
      <c r="AL151" s="51"/>
    </row>
    <row r="152" spans="1:38" ht="105" customHeight="1">
      <c r="A152" s="57">
        <v>38</v>
      </c>
      <c r="B152" s="87" t="s">
        <v>472</v>
      </c>
      <c r="C152" s="58" t="s">
        <v>826</v>
      </c>
      <c r="D152" s="58" t="s">
        <v>35</v>
      </c>
      <c r="E152" s="58" t="s">
        <v>171</v>
      </c>
      <c r="F152" s="39">
        <v>5</v>
      </c>
      <c r="G152" s="60"/>
      <c r="H152" s="72" t="s">
        <v>83</v>
      </c>
      <c r="I152" s="72" t="s">
        <v>628</v>
      </c>
      <c r="J152" s="39"/>
      <c r="K152" s="72" t="s">
        <v>66</v>
      </c>
      <c r="L152" s="39"/>
      <c r="M152" s="60"/>
      <c r="N152" s="60"/>
      <c r="O152" s="39" t="s">
        <v>84</v>
      </c>
      <c r="P152" s="59"/>
      <c r="Q152" s="59"/>
      <c r="R152" s="72" t="s">
        <v>66</v>
      </c>
      <c r="S152" s="72" t="s">
        <v>66</v>
      </c>
      <c r="T152" s="60"/>
      <c r="U152" s="60"/>
      <c r="V152" s="72" t="s">
        <v>83</v>
      </c>
      <c r="W152" s="72" t="s">
        <v>628</v>
      </c>
      <c r="X152" s="72" t="s">
        <v>224</v>
      </c>
      <c r="Y152" s="39"/>
      <c r="Z152" s="59"/>
      <c r="AA152" s="60"/>
      <c r="AB152" s="60"/>
      <c r="AC152" s="39"/>
      <c r="AD152" s="22"/>
      <c r="AE152" s="86" t="s">
        <v>772</v>
      </c>
      <c r="AF152" s="28"/>
      <c r="AG152" s="51"/>
      <c r="AH152" s="51"/>
      <c r="AI152" s="51"/>
      <c r="AJ152" s="51"/>
      <c r="AK152" s="51"/>
      <c r="AL152" s="51"/>
    </row>
    <row r="153" spans="1:38" ht="105" customHeight="1">
      <c r="A153" s="57">
        <v>39</v>
      </c>
      <c r="B153" s="87" t="s">
        <v>513</v>
      </c>
      <c r="C153" s="58" t="s">
        <v>103</v>
      </c>
      <c r="D153" s="58" t="s">
        <v>798</v>
      </c>
      <c r="E153" s="58" t="s">
        <v>827</v>
      </c>
      <c r="F153" s="39">
        <v>8</v>
      </c>
      <c r="G153" s="60"/>
      <c r="H153" s="39"/>
      <c r="I153" s="39" t="s">
        <v>104</v>
      </c>
      <c r="J153" s="39" t="s">
        <v>104</v>
      </c>
      <c r="K153" s="39"/>
      <c r="L153" s="39"/>
      <c r="M153" s="60"/>
      <c r="N153" s="60"/>
      <c r="O153" s="39" t="s">
        <v>104</v>
      </c>
      <c r="P153" s="39"/>
      <c r="Q153" s="39" t="s">
        <v>104</v>
      </c>
      <c r="R153" s="39" t="s">
        <v>104</v>
      </c>
      <c r="S153" s="39"/>
      <c r="T153" s="60"/>
      <c r="U153" s="60"/>
      <c r="V153" s="39"/>
      <c r="W153" s="39" t="s">
        <v>104</v>
      </c>
      <c r="X153" s="39"/>
      <c r="Y153" s="59"/>
      <c r="Z153" s="59"/>
      <c r="AA153" s="60"/>
      <c r="AB153" s="60"/>
      <c r="AC153" s="39"/>
      <c r="AD153" s="22"/>
      <c r="AE153" s="86" t="s">
        <v>871</v>
      </c>
      <c r="AF153" s="28"/>
      <c r="AG153" s="51"/>
      <c r="AH153" s="51"/>
      <c r="AI153" s="51"/>
      <c r="AJ153" s="51"/>
      <c r="AK153" s="51"/>
      <c r="AL153" s="51"/>
    </row>
    <row r="154" spans="1:38" ht="105" customHeight="1">
      <c r="A154" s="57">
        <v>39</v>
      </c>
      <c r="B154" s="87" t="s">
        <v>513</v>
      </c>
      <c r="C154" s="58" t="s">
        <v>103</v>
      </c>
      <c r="D154" s="58" t="s">
        <v>798</v>
      </c>
      <c r="E154" s="58" t="s">
        <v>443</v>
      </c>
      <c r="F154" s="39">
        <v>4</v>
      </c>
      <c r="G154" s="60"/>
      <c r="H154" s="59"/>
      <c r="I154" s="39"/>
      <c r="J154" s="39"/>
      <c r="K154" s="39"/>
      <c r="L154" s="39"/>
      <c r="M154" s="60"/>
      <c r="N154" s="60"/>
      <c r="O154" s="39"/>
      <c r="P154" s="39"/>
      <c r="Q154" s="59"/>
      <c r="R154" s="39"/>
      <c r="S154" s="39"/>
      <c r="T154" s="60"/>
      <c r="U154" s="60"/>
      <c r="V154" s="39"/>
      <c r="W154" s="39"/>
      <c r="X154" s="39" t="s">
        <v>104</v>
      </c>
      <c r="Y154" s="59"/>
      <c r="Z154" s="59"/>
      <c r="AA154" s="60"/>
      <c r="AB154" s="60"/>
      <c r="AC154" s="39" t="s">
        <v>827</v>
      </c>
      <c r="AD154" s="22"/>
      <c r="AE154" s="86"/>
      <c r="AF154" s="28"/>
      <c r="AG154" s="51"/>
      <c r="AH154" s="51"/>
      <c r="AI154" s="51"/>
      <c r="AJ154" s="51"/>
      <c r="AK154" s="51"/>
      <c r="AL154" s="51"/>
    </row>
    <row r="155" spans="1:38" ht="105" customHeight="1">
      <c r="A155" s="57">
        <v>39</v>
      </c>
      <c r="B155" s="87" t="s">
        <v>513</v>
      </c>
      <c r="C155" s="58" t="s">
        <v>101</v>
      </c>
      <c r="D155" s="58" t="s">
        <v>521</v>
      </c>
      <c r="E155" s="58" t="s">
        <v>975</v>
      </c>
      <c r="F155" s="39">
        <v>8</v>
      </c>
      <c r="G155" s="60"/>
      <c r="H155" s="59"/>
      <c r="I155" s="39"/>
      <c r="J155" s="39"/>
      <c r="K155" s="39"/>
      <c r="L155" s="39"/>
      <c r="M155" s="60"/>
      <c r="N155" s="60"/>
      <c r="O155" s="39"/>
      <c r="P155" s="39"/>
      <c r="Q155" s="59"/>
      <c r="R155" s="39"/>
      <c r="S155" s="59"/>
      <c r="T155" s="60"/>
      <c r="U155" s="60"/>
      <c r="V155" s="39"/>
      <c r="W155" s="39"/>
      <c r="X155" s="39"/>
      <c r="Y155" s="59"/>
      <c r="Z155" s="39" t="s">
        <v>518</v>
      </c>
      <c r="AA155" s="60"/>
      <c r="AB155" s="60"/>
      <c r="AC155" s="59" t="s">
        <v>837</v>
      </c>
      <c r="AD155" s="22"/>
      <c r="AE155" s="86"/>
      <c r="AF155" s="28"/>
      <c r="AG155" s="51"/>
      <c r="AH155" s="51"/>
      <c r="AI155" s="51"/>
      <c r="AJ155" s="51"/>
      <c r="AK155" s="51"/>
      <c r="AL155" s="51"/>
    </row>
    <row r="156" spans="1:38" ht="105" customHeight="1">
      <c r="A156" s="57">
        <v>39</v>
      </c>
      <c r="B156" s="87" t="s">
        <v>513</v>
      </c>
      <c r="C156" s="58" t="s">
        <v>46</v>
      </c>
      <c r="D156" s="87" t="s">
        <v>35</v>
      </c>
      <c r="E156" s="87" t="s">
        <v>171</v>
      </c>
      <c r="F156" s="68">
        <v>5</v>
      </c>
      <c r="G156" s="88"/>
      <c r="H156" s="39"/>
      <c r="I156" s="68"/>
      <c r="J156" s="68"/>
      <c r="K156" s="39" t="s">
        <v>47</v>
      </c>
      <c r="L156" s="39" t="s">
        <v>47</v>
      </c>
      <c r="M156" s="88"/>
      <c r="N156" s="88"/>
      <c r="O156" s="39"/>
      <c r="P156" s="39" t="s">
        <v>47</v>
      </c>
      <c r="Q156" s="39"/>
      <c r="R156" s="39"/>
      <c r="S156" s="39" t="s">
        <v>47</v>
      </c>
      <c r="T156" s="88"/>
      <c r="U156" s="88"/>
      <c r="V156" s="39" t="s">
        <v>47</v>
      </c>
      <c r="W156" s="39"/>
      <c r="X156" s="39"/>
      <c r="Y156" s="39" t="s">
        <v>47</v>
      </c>
      <c r="Z156" s="39"/>
      <c r="AA156" s="88"/>
      <c r="AB156" s="88"/>
      <c r="AC156" s="59" t="s">
        <v>837</v>
      </c>
      <c r="AD156" s="22"/>
      <c r="AE156" s="86" t="s">
        <v>872</v>
      </c>
      <c r="AF156" s="28"/>
      <c r="AG156" s="51"/>
      <c r="AH156" s="51"/>
      <c r="AI156" s="51"/>
      <c r="AJ156" s="51"/>
      <c r="AK156" s="51"/>
      <c r="AL156" s="51"/>
    </row>
    <row r="157" spans="1:38" ht="105" customHeight="1">
      <c r="A157" s="57">
        <v>40</v>
      </c>
      <c r="B157" s="87" t="s">
        <v>514</v>
      </c>
      <c r="C157" s="58" t="s">
        <v>46</v>
      </c>
      <c r="D157" s="87" t="s">
        <v>35</v>
      </c>
      <c r="E157" s="87" t="s">
        <v>171</v>
      </c>
      <c r="F157" s="68">
        <v>5</v>
      </c>
      <c r="G157" s="88"/>
      <c r="H157" s="39"/>
      <c r="I157" s="68"/>
      <c r="J157" s="68"/>
      <c r="K157" s="39" t="s">
        <v>47</v>
      </c>
      <c r="L157" s="39" t="s">
        <v>47</v>
      </c>
      <c r="M157" s="88"/>
      <c r="N157" s="88"/>
      <c r="O157" s="39"/>
      <c r="P157" s="39" t="s">
        <v>47</v>
      </c>
      <c r="Q157" s="39"/>
      <c r="R157" s="39"/>
      <c r="S157" s="39" t="s">
        <v>47</v>
      </c>
      <c r="T157" s="88"/>
      <c r="U157" s="88"/>
      <c r="V157" s="39" t="s">
        <v>47</v>
      </c>
      <c r="W157" s="39"/>
      <c r="X157" s="39"/>
      <c r="Y157" s="39" t="s">
        <v>47</v>
      </c>
      <c r="Z157" s="39"/>
      <c r="AA157" s="88"/>
      <c r="AB157" s="88"/>
      <c r="AC157" s="59" t="s">
        <v>838</v>
      </c>
      <c r="AD157" s="22"/>
      <c r="AE157" s="86" t="s">
        <v>872</v>
      </c>
      <c r="AF157" s="89"/>
      <c r="AG157" s="51"/>
      <c r="AH157" s="51"/>
      <c r="AI157" s="51"/>
      <c r="AJ157" s="51"/>
      <c r="AK157" s="51"/>
      <c r="AL157" s="51"/>
    </row>
    <row r="158" spans="1:38" ht="105" customHeight="1">
      <c r="A158" s="57">
        <v>40</v>
      </c>
      <c r="B158" s="87" t="s">
        <v>514</v>
      </c>
      <c r="C158" s="58" t="s">
        <v>101</v>
      </c>
      <c r="D158" s="58" t="s">
        <v>521</v>
      </c>
      <c r="E158" s="58" t="s">
        <v>975</v>
      </c>
      <c r="F158" s="39">
        <v>8</v>
      </c>
      <c r="G158" s="60"/>
      <c r="H158" s="59"/>
      <c r="I158" s="39"/>
      <c r="J158" s="39"/>
      <c r="K158" s="39"/>
      <c r="L158" s="39"/>
      <c r="M158" s="60"/>
      <c r="N158" s="60"/>
      <c r="O158" s="39"/>
      <c r="P158" s="39"/>
      <c r="Q158" s="59"/>
      <c r="R158" s="39"/>
      <c r="S158" s="59"/>
      <c r="T158" s="60"/>
      <c r="U158" s="60"/>
      <c r="V158" s="39"/>
      <c r="W158" s="39"/>
      <c r="X158" s="39"/>
      <c r="Y158" s="59"/>
      <c r="Z158" s="39" t="s">
        <v>518</v>
      </c>
      <c r="AA158" s="88"/>
      <c r="AB158" s="88"/>
      <c r="AC158" s="59" t="s">
        <v>838</v>
      </c>
      <c r="AD158" s="22"/>
      <c r="AE158" s="86"/>
      <c r="AF158" s="89"/>
      <c r="AG158" s="51"/>
      <c r="AH158" s="51"/>
      <c r="AI158" s="51"/>
      <c r="AJ158" s="51"/>
      <c r="AK158" s="51"/>
      <c r="AL158" s="51"/>
    </row>
    <row r="159" spans="1:38" ht="105" customHeight="1">
      <c r="A159" s="57">
        <v>40</v>
      </c>
      <c r="B159" s="87" t="s">
        <v>514</v>
      </c>
      <c r="C159" s="58" t="s">
        <v>103</v>
      </c>
      <c r="D159" s="58" t="s">
        <v>798</v>
      </c>
      <c r="E159" s="58" t="s">
        <v>827</v>
      </c>
      <c r="F159" s="39">
        <v>8</v>
      </c>
      <c r="G159" s="60"/>
      <c r="H159" s="39"/>
      <c r="I159" s="39" t="s">
        <v>104</v>
      </c>
      <c r="J159" s="39" t="s">
        <v>104</v>
      </c>
      <c r="K159" s="39"/>
      <c r="L159" s="39"/>
      <c r="M159" s="60"/>
      <c r="N159" s="60"/>
      <c r="O159" s="39" t="s">
        <v>104</v>
      </c>
      <c r="P159" s="39"/>
      <c r="Q159" s="39" t="s">
        <v>104</v>
      </c>
      <c r="R159" s="39" t="s">
        <v>104</v>
      </c>
      <c r="S159" s="39"/>
      <c r="T159" s="60"/>
      <c r="U159" s="60"/>
      <c r="V159" s="39"/>
      <c r="W159" s="39" t="s">
        <v>104</v>
      </c>
      <c r="X159" s="39"/>
      <c r="Y159" s="59"/>
      <c r="Z159" s="59"/>
      <c r="AA159" s="88"/>
      <c r="AB159" s="88"/>
      <c r="AC159" s="59"/>
      <c r="AD159" s="22"/>
      <c r="AE159" s="86" t="s">
        <v>871</v>
      </c>
      <c r="AF159" s="89"/>
      <c r="AG159" s="51"/>
      <c r="AH159" s="51"/>
      <c r="AI159" s="51"/>
      <c r="AJ159" s="51"/>
      <c r="AK159" s="51"/>
      <c r="AL159" s="51"/>
    </row>
    <row r="160" spans="1:38" ht="105" customHeight="1">
      <c r="A160" s="57">
        <v>40</v>
      </c>
      <c r="B160" s="87" t="s">
        <v>514</v>
      </c>
      <c r="C160" s="58" t="s">
        <v>103</v>
      </c>
      <c r="D160" s="58" t="s">
        <v>798</v>
      </c>
      <c r="E160" s="58" t="s">
        <v>443</v>
      </c>
      <c r="F160" s="39">
        <v>4</v>
      </c>
      <c r="G160" s="60"/>
      <c r="H160" s="59"/>
      <c r="I160" s="39"/>
      <c r="J160" s="39"/>
      <c r="K160" s="39"/>
      <c r="L160" s="39"/>
      <c r="M160" s="60"/>
      <c r="N160" s="60"/>
      <c r="O160" s="39"/>
      <c r="P160" s="39"/>
      <c r="Q160" s="59"/>
      <c r="R160" s="39"/>
      <c r="S160" s="39"/>
      <c r="T160" s="60"/>
      <c r="U160" s="60"/>
      <c r="V160" s="39"/>
      <c r="W160" s="39"/>
      <c r="X160" s="39" t="s">
        <v>104</v>
      </c>
      <c r="Y160" s="59"/>
      <c r="Z160" s="59"/>
      <c r="AA160" s="88"/>
      <c r="AB160" s="88"/>
      <c r="AC160" s="59" t="s">
        <v>827</v>
      </c>
      <c r="AD160" s="22"/>
      <c r="AE160" s="86"/>
      <c r="AF160" s="89"/>
      <c r="AG160" s="51"/>
      <c r="AH160" s="51"/>
      <c r="AI160" s="51"/>
      <c r="AJ160" s="51"/>
      <c r="AK160" s="51"/>
      <c r="AL160" s="51"/>
    </row>
    <row r="161" spans="1:38" ht="105" customHeight="1">
      <c r="A161" s="57">
        <v>41</v>
      </c>
      <c r="B161" s="87" t="s">
        <v>576</v>
      </c>
      <c r="C161" s="58" t="s">
        <v>103</v>
      </c>
      <c r="D161" s="58" t="s">
        <v>118</v>
      </c>
      <c r="E161" s="58" t="s">
        <v>693</v>
      </c>
      <c r="F161" s="39">
        <v>6</v>
      </c>
      <c r="G161" s="60"/>
      <c r="H161" s="39"/>
      <c r="I161" s="39"/>
      <c r="J161" s="39"/>
      <c r="K161" s="39" t="s">
        <v>104</v>
      </c>
      <c r="L161" s="39" t="s">
        <v>104</v>
      </c>
      <c r="M161" s="60"/>
      <c r="N161" s="60"/>
      <c r="O161" s="39"/>
      <c r="P161" s="39" t="s">
        <v>104</v>
      </c>
      <c r="Q161" s="39"/>
      <c r="R161" s="39"/>
      <c r="S161" s="39" t="s">
        <v>104</v>
      </c>
      <c r="T161" s="60"/>
      <c r="U161" s="60"/>
      <c r="V161" s="90"/>
      <c r="W161" s="90"/>
      <c r="X161" s="39"/>
      <c r="Y161" s="39" t="s">
        <v>104</v>
      </c>
      <c r="Z161" s="39" t="s">
        <v>104</v>
      </c>
      <c r="AA161" s="60"/>
      <c r="AB161" s="60"/>
      <c r="AC161" s="59"/>
      <c r="AD161" s="22"/>
      <c r="AE161" s="86" t="s">
        <v>760</v>
      </c>
      <c r="AF161" s="89"/>
      <c r="AG161" s="51"/>
      <c r="AH161" s="51"/>
      <c r="AI161" s="51"/>
      <c r="AJ161" s="51"/>
      <c r="AK161" s="51"/>
      <c r="AL161" s="51"/>
    </row>
    <row r="162" spans="1:38" ht="105" customHeight="1">
      <c r="A162" s="57">
        <v>41</v>
      </c>
      <c r="B162" s="87" t="s">
        <v>576</v>
      </c>
      <c r="C162" s="58" t="s">
        <v>108</v>
      </c>
      <c r="D162" s="58" t="s">
        <v>70</v>
      </c>
      <c r="E162" s="58" t="s">
        <v>508</v>
      </c>
      <c r="F162" s="39">
        <v>6</v>
      </c>
      <c r="G162" s="60"/>
      <c r="H162" s="39"/>
      <c r="I162" s="39"/>
      <c r="J162" s="59" t="s">
        <v>449</v>
      </c>
      <c r="K162" s="39"/>
      <c r="L162" s="39"/>
      <c r="M162" s="60"/>
      <c r="N162" s="60"/>
      <c r="O162" s="59" t="s">
        <v>449</v>
      </c>
      <c r="P162" s="39"/>
      <c r="Q162" s="90"/>
      <c r="R162" s="90"/>
      <c r="S162" s="90"/>
      <c r="T162" s="60"/>
      <c r="U162" s="60"/>
      <c r="V162" s="90"/>
      <c r="W162" s="59" t="s">
        <v>449</v>
      </c>
      <c r="X162" s="39"/>
      <c r="Y162" s="39"/>
      <c r="Z162" s="39"/>
      <c r="AA162" s="60"/>
      <c r="AB162" s="60"/>
      <c r="AC162" s="59"/>
      <c r="AD162" s="22"/>
      <c r="AE162" s="86"/>
      <c r="AF162" s="89"/>
      <c r="AG162" s="51"/>
      <c r="AH162" s="51"/>
      <c r="AI162" s="51"/>
      <c r="AJ162" s="51"/>
      <c r="AK162" s="51"/>
      <c r="AL162" s="51"/>
    </row>
    <row r="163" spans="1:38" ht="105" customHeight="1">
      <c r="A163" s="57">
        <v>41</v>
      </c>
      <c r="B163" s="87" t="s">
        <v>576</v>
      </c>
      <c r="C163" s="58" t="s">
        <v>522</v>
      </c>
      <c r="D163" s="58" t="s">
        <v>484</v>
      </c>
      <c r="E163" s="58" t="s">
        <v>640</v>
      </c>
      <c r="F163" s="39">
        <v>6</v>
      </c>
      <c r="G163" s="60"/>
      <c r="H163" s="90" t="s">
        <v>261</v>
      </c>
      <c r="I163" s="90" t="s">
        <v>261</v>
      </c>
      <c r="J163" s="90"/>
      <c r="K163" s="90"/>
      <c r="L163" s="90"/>
      <c r="M163" s="60"/>
      <c r="N163" s="60"/>
      <c r="O163" s="90"/>
      <c r="P163" s="90"/>
      <c r="Q163" s="90" t="s">
        <v>261</v>
      </c>
      <c r="R163" s="90" t="s">
        <v>261</v>
      </c>
      <c r="S163" s="90"/>
      <c r="T163" s="60"/>
      <c r="U163" s="60"/>
      <c r="V163" s="90" t="s">
        <v>261</v>
      </c>
      <c r="W163" s="90"/>
      <c r="X163" s="90" t="s">
        <v>261</v>
      </c>
      <c r="Y163" s="68"/>
      <c r="Z163" s="90"/>
      <c r="AA163" s="60"/>
      <c r="AB163" s="60"/>
      <c r="AC163" s="59"/>
      <c r="AD163" s="22"/>
      <c r="AE163" s="86" t="s">
        <v>760</v>
      </c>
      <c r="AF163" s="89"/>
      <c r="AG163" s="51"/>
      <c r="AH163" s="51"/>
      <c r="AI163" s="51"/>
      <c r="AJ163" s="51"/>
      <c r="AK163" s="51"/>
      <c r="AL163" s="51"/>
    </row>
    <row r="164" spans="1:38" ht="105" customHeight="1">
      <c r="A164" s="57">
        <v>42</v>
      </c>
      <c r="B164" s="87" t="s">
        <v>577</v>
      </c>
      <c r="C164" s="58" t="s">
        <v>108</v>
      </c>
      <c r="D164" s="58" t="s">
        <v>70</v>
      </c>
      <c r="E164" s="58" t="s">
        <v>508</v>
      </c>
      <c r="F164" s="39">
        <v>6</v>
      </c>
      <c r="G164" s="60"/>
      <c r="H164" s="59" t="s">
        <v>449</v>
      </c>
      <c r="I164" s="59" t="s">
        <v>449</v>
      </c>
      <c r="J164" s="39"/>
      <c r="K164" s="39"/>
      <c r="L164" s="39"/>
      <c r="M164" s="60"/>
      <c r="N164" s="60"/>
      <c r="O164" s="59"/>
      <c r="P164" s="59"/>
      <c r="Q164" s="39"/>
      <c r="R164" s="59" t="s">
        <v>449</v>
      </c>
      <c r="S164" s="59" t="s">
        <v>449</v>
      </c>
      <c r="T164" s="60"/>
      <c r="U164" s="60"/>
      <c r="V164" s="59"/>
      <c r="W164" s="59"/>
      <c r="X164" s="39"/>
      <c r="Y164" s="39"/>
      <c r="Z164" s="39"/>
      <c r="AA164" s="60"/>
      <c r="AB164" s="60"/>
      <c r="AC164" s="59"/>
      <c r="AD164" s="22"/>
      <c r="AE164" s="86" t="s">
        <v>631</v>
      </c>
      <c r="AF164" s="89"/>
      <c r="AG164" s="51"/>
      <c r="AH164" s="51"/>
      <c r="AI164" s="51"/>
      <c r="AJ164" s="51"/>
      <c r="AK164" s="51"/>
      <c r="AL164" s="51"/>
    </row>
    <row r="165" spans="1:38" ht="105" customHeight="1">
      <c r="A165" s="57">
        <v>42</v>
      </c>
      <c r="B165" s="87" t="s">
        <v>577</v>
      </c>
      <c r="C165" s="58" t="s">
        <v>108</v>
      </c>
      <c r="D165" s="58" t="s">
        <v>70</v>
      </c>
      <c r="E165" s="58" t="s">
        <v>443</v>
      </c>
      <c r="F165" s="39">
        <v>4</v>
      </c>
      <c r="G165" s="60"/>
      <c r="H165" s="59"/>
      <c r="I165" s="59"/>
      <c r="J165" s="39"/>
      <c r="K165" s="39"/>
      <c r="L165" s="39"/>
      <c r="M165" s="60"/>
      <c r="N165" s="60"/>
      <c r="O165" s="59"/>
      <c r="P165" s="59"/>
      <c r="Q165" s="39"/>
      <c r="R165" s="59"/>
      <c r="S165" s="39"/>
      <c r="T165" s="60"/>
      <c r="U165" s="60"/>
      <c r="V165" s="59" t="s">
        <v>449</v>
      </c>
      <c r="W165" s="59"/>
      <c r="X165" s="39"/>
      <c r="Y165" s="39"/>
      <c r="Z165" s="39"/>
      <c r="AA165" s="60"/>
      <c r="AB165" s="60"/>
      <c r="AC165" s="59" t="s">
        <v>508</v>
      </c>
      <c r="AD165" s="22"/>
      <c r="AE165" s="86"/>
      <c r="AF165" s="89"/>
      <c r="AG165" s="51"/>
      <c r="AH165" s="51"/>
      <c r="AI165" s="51"/>
      <c r="AJ165" s="51"/>
      <c r="AK165" s="51"/>
      <c r="AL165" s="51"/>
    </row>
    <row r="166" spans="1:38" ht="105" customHeight="1">
      <c r="A166" s="57">
        <v>42</v>
      </c>
      <c r="B166" s="87" t="s">
        <v>577</v>
      </c>
      <c r="C166" s="58" t="s">
        <v>981</v>
      </c>
      <c r="D166" s="58" t="s">
        <v>27</v>
      </c>
      <c r="E166" s="58" t="s">
        <v>982</v>
      </c>
      <c r="F166" s="39">
        <v>6</v>
      </c>
      <c r="G166" s="60"/>
      <c r="H166" s="59"/>
      <c r="I166" s="59"/>
      <c r="J166" s="59" t="s">
        <v>71</v>
      </c>
      <c r="K166" s="59" t="s">
        <v>71</v>
      </c>
      <c r="L166" s="59" t="s">
        <v>71</v>
      </c>
      <c r="M166" s="60"/>
      <c r="N166" s="60"/>
      <c r="O166" s="59" t="s">
        <v>71</v>
      </c>
      <c r="P166" s="59" t="s">
        <v>71</v>
      </c>
      <c r="Q166" s="59" t="s">
        <v>71</v>
      </c>
      <c r="R166" s="59"/>
      <c r="S166" s="59"/>
      <c r="T166" s="60"/>
      <c r="U166" s="60"/>
      <c r="V166" s="59"/>
      <c r="W166" s="59" t="s">
        <v>71</v>
      </c>
      <c r="X166" s="59" t="s">
        <v>71</v>
      </c>
      <c r="Y166" s="59" t="s">
        <v>71</v>
      </c>
      <c r="Z166" s="59" t="s">
        <v>71</v>
      </c>
      <c r="AA166" s="60"/>
      <c r="AB166" s="60"/>
      <c r="AC166" s="59"/>
      <c r="AD166" s="22"/>
      <c r="AE166" s="86"/>
      <c r="AF166" s="89"/>
      <c r="AG166" s="51"/>
      <c r="AH166" s="51"/>
      <c r="AI166" s="51"/>
      <c r="AJ166" s="51"/>
      <c r="AK166" s="51"/>
      <c r="AL166" s="51"/>
    </row>
    <row r="167" spans="1:38" ht="105" customHeight="1">
      <c r="A167" s="57">
        <v>43</v>
      </c>
      <c r="B167" s="87" t="s">
        <v>626</v>
      </c>
      <c r="C167" s="58" t="s">
        <v>55</v>
      </c>
      <c r="D167" s="58" t="s">
        <v>455</v>
      </c>
      <c r="E167" s="58" t="s">
        <v>456</v>
      </c>
      <c r="F167" s="39">
        <v>4</v>
      </c>
      <c r="G167" s="60"/>
      <c r="H167" s="39"/>
      <c r="I167" s="39"/>
      <c r="J167" s="39"/>
      <c r="K167" s="39"/>
      <c r="L167" s="39"/>
      <c r="M167" s="60"/>
      <c r="N167" s="60"/>
      <c r="O167" s="39" t="s">
        <v>56</v>
      </c>
      <c r="P167" s="39"/>
      <c r="Q167" s="39"/>
      <c r="R167" s="39"/>
      <c r="S167" s="39"/>
      <c r="T167" s="60"/>
      <c r="U167" s="60"/>
      <c r="V167" s="39"/>
      <c r="W167" s="39"/>
      <c r="X167" s="39"/>
      <c r="Y167" s="39"/>
      <c r="Z167" s="39"/>
      <c r="AA167" s="60"/>
      <c r="AB167" s="60"/>
      <c r="AC167" s="59"/>
      <c r="AD167" s="22"/>
      <c r="AE167" s="86" t="s">
        <v>873</v>
      </c>
      <c r="AF167" s="89"/>
      <c r="AG167" s="51"/>
      <c r="AH167" s="51"/>
      <c r="AI167" s="51"/>
      <c r="AJ167" s="51"/>
      <c r="AK167" s="51"/>
      <c r="AL167" s="51"/>
    </row>
    <row r="168" spans="1:38" ht="105" customHeight="1">
      <c r="A168" s="57">
        <v>43</v>
      </c>
      <c r="B168" s="87" t="s">
        <v>626</v>
      </c>
      <c r="C168" s="58" t="s">
        <v>41</v>
      </c>
      <c r="D168" s="58" t="s">
        <v>532</v>
      </c>
      <c r="E168" s="58" t="s">
        <v>824</v>
      </c>
      <c r="F168" s="39">
        <v>5</v>
      </c>
      <c r="G168" s="60"/>
      <c r="H168" s="90" t="s">
        <v>51</v>
      </c>
      <c r="I168" s="90" t="s">
        <v>51</v>
      </c>
      <c r="J168" s="90"/>
      <c r="K168" s="39"/>
      <c r="L168" s="90" t="s">
        <v>173</v>
      </c>
      <c r="M168" s="60"/>
      <c r="N168" s="60"/>
      <c r="O168" s="90"/>
      <c r="P168" s="90"/>
      <c r="Q168" s="90"/>
      <c r="R168" s="90"/>
      <c r="S168" s="90"/>
      <c r="T168" s="60"/>
      <c r="U168" s="60"/>
      <c r="V168" s="90"/>
      <c r="W168" s="90"/>
      <c r="X168" s="90"/>
      <c r="Y168" s="90"/>
      <c r="Z168" s="90"/>
      <c r="AA168" s="60"/>
      <c r="AB168" s="60"/>
      <c r="AC168" s="59"/>
      <c r="AD168" s="22"/>
      <c r="AE168" s="86" t="s">
        <v>673</v>
      </c>
      <c r="AF168" s="89"/>
      <c r="AG168" s="51"/>
      <c r="AH168" s="51"/>
      <c r="AI168" s="51"/>
      <c r="AJ168" s="51"/>
      <c r="AK168" s="51"/>
      <c r="AL168" s="51"/>
    </row>
    <row r="169" spans="1:38" ht="105" customHeight="1">
      <c r="A169" s="57">
        <v>43</v>
      </c>
      <c r="B169" s="87" t="s">
        <v>626</v>
      </c>
      <c r="C169" s="58" t="s">
        <v>41</v>
      </c>
      <c r="D169" s="58" t="s">
        <v>532</v>
      </c>
      <c r="E169" s="58" t="s">
        <v>443</v>
      </c>
      <c r="F169" s="39">
        <v>2</v>
      </c>
      <c r="G169" s="60"/>
      <c r="H169" s="39"/>
      <c r="I169" s="90"/>
      <c r="J169" s="39"/>
      <c r="K169" s="39"/>
      <c r="L169" s="90"/>
      <c r="M169" s="60"/>
      <c r="N169" s="60"/>
      <c r="O169" s="90"/>
      <c r="P169" s="90"/>
      <c r="Q169" s="90"/>
      <c r="R169" s="90" t="s">
        <v>173</v>
      </c>
      <c r="S169" s="90"/>
      <c r="T169" s="60"/>
      <c r="U169" s="60"/>
      <c r="V169" s="90"/>
      <c r="W169" s="90"/>
      <c r="X169" s="90"/>
      <c r="Y169" s="90"/>
      <c r="Z169" s="90"/>
      <c r="AA169" s="60"/>
      <c r="AB169" s="60"/>
      <c r="AC169" s="59"/>
      <c r="AD169" s="22"/>
      <c r="AE169" s="86"/>
      <c r="AF169" s="89"/>
      <c r="AG169" s="51"/>
      <c r="AH169" s="51"/>
      <c r="AI169" s="51"/>
      <c r="AJ169" s="51"/>
      <c r="AK169" s="51"/>
      <c r="AL169" s="51"/>
    </row>
    <row r="170" spans="1:38" ht="105" customHeight="1">
      <c r="A170" s="57">
        <v>43</v>
      </c>
      <c r="B170" s="87" t="s">
        <v>626</v>
      </c>
      <c r="C170" s="58" t="s">
        <v>61</v>
      </c>
      <c r="D170" s="58" t="s">
        <v>118</v>
      </c>
      <c r="E170" s="58" t="s">
        <v>693</v>
      </c>
      <c r="F170" s="39">
        <v>6</v>
      </c>
      <c r="G170" s="60"/>
      <c r="H170" s="39"/>
      <c r="I170" s="39"/>
      <c r="J170" s="90" t="s">
        <v>69</v>
      </c>
      <c r="K170" s="90" t="s">
        <v>69</v>
      </c>
      <c r="L170" s="90"/>
      <c r="M170" s="60"/>
      <c r="N170" s="60"/>
      <c r="O170" s="39"/>
      <c r="P170" s="90" t="s">
        <v>69</v>
      </c>
      <c r="Q170" s="90" t="s">
        <v>69</v>
      </c>
      <c r="R170" s="90"/>
      <c r="S170" s="90" t="s">
        <v>69</v>
      </c>
      <c r="T170" s="60"/>
      <c r="U170" s="60"/>
      <c r="V170" s="90"/>
      <c r="W170" s="90"/>
      <c r="X170" s="90"/>
      <c r="Y170" s="90"/>
      <c r="Z170" s="39"/>
      <c r="AA170" s="60"/>
      <c r="AB170" s="60"/>
      <c r="AC170" s="59"/>
      <c r="AD170" s="22"/>
      <c r="AE170" s="86" t="s">
        <v>706</v>
      </c>
      <c r="AF170" s="89"/>
      <c r="AG170" s="51"/>
      <c r="AH170" s="51"/>
      <c r="AI170" s="51"/>
      <c r="AJ170" s="51"/>
      <c r="AK170" s="51"/>
      <c r="AL170" s="51"/>
    </row>
    <row r="171" spans="1:38" ht="105" customHeight="1">
      <c r="A171" s="57">
        <v>43</v>
      </c>
      <c r="B171" s="87" t="s">
        <v>626</v>
      </c>
      <c r="C171" s="58" t="s">
        <v>61</v>
      </c>
      <c r="D171" s="58" t="s">
        <v>118</v>
      </c>
      <c r="E171" s="58" t="s">
        <v>443</v>
      </c>
      <c r="F171" s="39">
        <v>4</v>
      </c>
      <c r="G171" s="60"/>
      <c r="H171" s="39"/>
      <c r="I171" s="90"/>
      <c r="J171" s="39"/>
      <c r="K171" s="39"/>
      <c r="L171" s="90"/>
      <c r="M171" s="60"/>
      <c r="N171" s="60"/>
      <c r="O171" s="90"/>
      <c r="P171" s="90"/>
      <c r="Q171" s="90"/>
      <c r="R171" s="90"/>
      <c r="S171" s="90"/>
      <c r="T171" s="60"/>
      <c r="U171" s="60"/>
      <c r="V171" s="90" t="s">
        <v>69</v>
      </c>
      <c r="W171" s="90"/>
      <c r="X171" s="90"/>
      <c r="Y171" s="90"/>
      <c r="Z171" s="90"/>
      <c r="AA171" s="60"/>
      <c r="AB171" s="60"/>
      <c r="AC171" s="59" t="s">
        <v>693</v>
      </c>
      <c r="AD171" s="22"/>
      <c r="AE171" s="86"/>
      <c r="AF171" s="89"/>
      <c r="AG171" s="51"/>
      <c r="AH171" s="51"/>
      <c r="AI171" s="51"/>
      <c r="AJ171" s="51"/>
      <c r="AK171" s="51"/>
      <c r="AL171" s="51"/>
    </row>
    <row r="172" spans="1:38" ht="105" customHeight="1">
      <c r="A172" s="57">
        <v>43</v>
      </c>
      <c r="B172" s="87" t="s">
        <v>626</v>
      </c>
      <c r="C172" s="58" t="s">
        <v>61</v>
      </c>
      <c r="D172" s="58" t="s">
        <v>29</v>
      </c>
      <c r="E172" s="58" t="s">
        <v>679</v>
      </c>
      <c r="F172" s="39">
        <v>6</v>
      </c>
      <c r="G172" s="60"/>
      <c r="H172" s="39"/>
      <c r="I172" s="39"/>
      <c r="J172" s="90"/>
      <c r="K172" s="90"/>
      <c r="L172" s="90"/>
      <c r="M172" s="60"/>
      <c r="N172" s="60"/>
      <c r="O172" s="39"/>
      <c r="P172" s="90"/>
      <c r="Q172" s="90"/>
      <c r="R172" s="90"/>
      <c r="S172" s="90"/>
      <c r="T172" s="60"/>
      <c r="U172" s="60"/>
      <c r="V172" s="90"/>
      <c r="W172" s="90" t="s">
        <v>518</v>
      </c>
      <c r="X172" s="90"/>
      <c r="Y172" s="90"/>
      <c r="Z172" s="90"/>
      <c r="AA172" s="60"/>
      <c r="AB172" s="60"/>
      <c r="AC172" s="59"/>
      <c r="AD172" s="22"/>
      <c r="AE172" s="86"/>
      <c r="AF172" s="89"/>
      <c r="AG172" s="51"/>
      <c r="AH172" s="51"/>
      <c r="AI172" s="51"/>
      <c r="AJ172" s="51"/>
      <c r="AK172" s="51"/>
      <c r="AL172" s="51"/>
    </row>
    <row r="173" spans="1:38" ht="105" customHeight="1">
      <c r="A173" s="57">
        <v>43</v>
      </c>
      <c r="B173" s="87" t="s">
        <v>626</v>
      </c>
      <c r="C173" s="58" t="s">
        <v>108</v>
      </c>
      <c r="D173" s="58" t="s">
        <v>70</v>
      </c>
      <c r="E173" s="58" t="s">
        <v>508</v>
      </c>
      <c r="F173" s="39">
        <v>6</v>
      </c>
      <c r="G173" s="60"/>
      <c r="H173" s="39"/>
      <c r="I173" s="39"/>
      <c r="J173" s="90"/>
      <c r="K173" s="90"/>
      <c r="L173" s="90"/>
      <c r="M173" s="60"/>
      <c r="N173" s="60"/>
      <c r="O173" s="39"/>
      <c r="P173" s="90"/>
      <c r="Q173" s="90"/>
      <c r="R173" s="90"/>
      <c r="S173" s="90"/>
      <c r="T173" s="60"/>
      <c r="U173" s="60"/>
      <c r="V173" s="90"/>
      <c r="W173" s="90"/>
      <c r="X173" s="59" t="s">
        <v>449</v>
      </c>
      <c r="Y173" s="59" t="s">
        <v>449</v>
      </c>
      <c r="Z173" s="59" t="s">
        <v>449</v>
      </c>
      <c r="AA173" s="60"/>
      <c r="AB173" s="60"/>
      <c r="AC173" s="59"/>
      <c r="AD173" s="22"/>
      <c r="AE173" s="86"/>
      <c r="AF173" s="89"/>
      <c r="AG173" s="51"/>
      <c r="AH173" s="51"/>
      <c r="AI173" s="51"/>
      <c r="AJ173" s="51"/>
      <c r="AK173" s="51"/>
      <c r="AL173" s="51"/>
    </row>
    <row r="174" spans="1:38" ht="105" customHeight="1">
      <c r="A174" s="57">
        <v>44</v>
      </c>
      <c r="B174" s="87" t="s">
        <v>116</v>
      </c>
      <c r="C174" s="87" t="s">
        <v>105</v>
      </c>
      <c r="D174" s="87"/>
      <c r="E174" s="87" t="s">
        <v>533</v>
      </c>
      <c r="F174" s="39"/>
      <c r="G174" s="60"/>
      <c r="H174" s="39" t="s">
        <v>534</v>
      </c>
      <c r="I174" s="39" t="s">
        <v>534</v>
      </c>
      <c r="J174" s="39" t="s">
        <v>534</v>
      </c>
      <c r="K174" s="39" t="s">
        <v>534</v>
      </c>
      <c r="L174" s="39" t="s">
        <v>534</v>
      </c>
      <c r="M174" s="60"/>
      <c r="N174" s="60"/>
      <c r="O174" s="39"/>
      <c r="P174" s="39"/>
      <c r="Q174" s="39"/>
      <c r="R174" s="39"/>
      <c r="S174" s="39"/>
      <c r="T174" s="60"/>
      <c r="U174" s="60"/>
      <c r="V174" s="39"/>
      <c r="W174" s="39"/>
      <c r="X174" s="39"/>
      <c r="Y174" s="39"/>
      <c r="Z174" s="39"/>
      <c r="AA174" s="60"/>
      <c r="AB174" s="60"/>
      <c r="AC174" s="59"/>
      <c r="AD174" s="91"/>
      <c r="AE174" s="34"/>
      <c r="AF174" s="34"/>
      <c r="AG174" s="51"/>
      <c r="AH174" s="51"/>
      <c r="AI174" s="51"/>
      <c r="AJ174" s="51"/>
      <c r="AK174" s="51"/>
      <c r="AL174" s="51"/>
    </row>
    <row r="175" spans="1:38" ht="105" customHeight="1">
      <c r="A175" s="57">
        <v>45</v>
      </c>
      <c r="B175" s="87" t="s">
        <v>121</v>
      </c>
      <c r="C175" s="58" t="s">
        <v>105</v>
      </c>
      <c r="D175" s="58"/>
      <c r="E175" s="58" t="s">
        <v>533</v>
      </c>
      <c r="F175" s="39"/>
      <c r="G175" s="60"/>
      <c r="H175" s="39" t="s">
        <v>534</v>
      </c>
      <c r="I175" s="39" t="s">
        <v>534</v>
      </c>
      <c r="J175" s="39" t="s">
        <v>534</v>
      </c>
      <c r="K175" s="39" t="s">
        <v>534</v>
      </c>
      <c r="L175" s="39" t="s">
        <v>534</v>
      </c>
      <c r="M175" s="60"/>
      <c r="N175" s="60"/>
      <c r="O175" s="39"/>
      <c r="P175" s="39"/>
      <c r="Q175" s="39"/>
      <c r="R175" s="39"/>
      <c r="S175" s="39"/>
      <c r="T175" s="60"/>
      <c r="U175" s="60"/>
      <c r="V175" s="39"/>
      <c r="W175" s="39"/>
      <c r="X175" s="39"/>
      <c r="Y175" s="39"/>
      <c r="Z175" s="39"/>
      <c r="AA175" s="60"/>
      <c r="AB175" s="60"/>
      <c r="AC175" s="59"/>
      <c r="AD175" s="22"/>
      <c r="AE175" s="34"/>
      <c r="AF175" s="34"/>
      <c r="AG175" s="51"/>
      <c r="AH175" s="51"/>
      <c r="AI175" s="51"/>
      <c r="AJ175" s="51"/>
      <c r="AK175" s="51"/>
      <c r="AL175" s="51"/>
    </row>
    <row r="176" spans="1:38" ht="105" customHeight="1">
      <c r="A176" s="57">
        <v>46</v>
      </c>
      <c r="B176" s="87" t="s">
        <v>127</v>
      </c>
      <c r="C176" s="58" t="s">
        <v>105</v>
      </c>
      <c r="D176" s="58"/>
      <c r="E176" s="58" t="s">
        <v>533</v>
      </c>
      <c r="F176" s="39"/>
      <c r="G176" s="60"/>
      <c r="H176" s="39" t="s">
        <v>534</v>
      </c>
      <c r="I176" s="39" t="s">
        <v>534</v>
      </c>
      <c r="J176" s="39" t="s">
        <v>534</v>
      </c>
      <c r="K176" s="39" t="s">
        <v>534</v>
      </c>
      <c r="L176" s="39" t="s">
        <v>534</v>
      </c>
      <c r="M176" s="60"/>
      <c r="N176" s="60"/>
      <c r="O176" s="39"/>
      <c r="P176" s="39"/>
      <c r="Q176" s="39"/>
      <c r="R176" s="39"/>
      <c r="S176" s="39"/>
      <c r="T176" s="60"/>
      <c r="U176" s="60"/>
      <c r="V176" s="39"/>
      <c r="W176" s="39"/>
      <c r="X176" s="39"/>
      <c r="Y176" s="39"/>
      <c r="Z176" s="39"/>
      <c r="AA176" s="60"/>
      <c r="AB176" s="60"/>
      <c r="AC176" s="59"/>
      <c r="AD176" s="22"/>
      <c r="AE176" s="34"/>
      <c r="AF176" s="34"/>
      <c r="AG176" s="51"/>
      <c r="AH176" s="51"/>
      <c r="AI176" s="51"/>
      <c r="AJ176" s="51"/>
      <c r="AK176" s="51"/>
      <c r="AL176" s="51"/>
    </row>
    <row r="177" spans="1:38" ht="105" customHeight="1">
      <c r="A177" s="92">
        <v>47</v>
      </c>
      <c r="B177" s="87" t="s">
        <v>131</v>
      </c>
      <c r="C177" s="58" t="s">
        <v>105</v>
      </c>
      <c r="D177" s="58"/>
      <c r="E177" s="58" t="s">
        <v>533</v>
      </c>
      <c r="F177" s="39"/>
      <c r="G177" s="60"/>
      <c r="H177" s="39" t="s">
        <v>534</v>
      </c>
      <c r="I177" s="39" t="s">
        <v>534</v>
      </c>
      <c r="J177" s="39" t="s">
        <v>534</v>
      </c>
      <c r="K177" s="39" t="s">
        <v>534</v>
      </c>
      <c r="L177" s="39" t="s">
        <v>534</v>
      </c>
      <c r="M177" s="60"/>
      <c r="N177" s="60"/>
      <c r="O177" s="39"/>
      <c r="P177" s="39"/>
      <c r="Q177" s="39"/>
      <c r="R177" s="39"/>
      <c r="S177" s="39"/>
      <c r="T177" s="60"/>
      <c r="U177" s="60"/>
      <c r="V177" s="39"/>
      <c r="W177" s="39"/>
      <c r="X177" s="39"/>
      <c r="Y177" s="39"/>
      <c r="Z177" s="39"/>
      <c r="AA177" s="60"/>
      <c r="AB177" s="60"/>
      <c r="AC177" s="59"/>
      <c r="AD177" s="22"/>
      <c r="AE177" s="34"/>
      <c r="AF177" s="34"/>
      <c r="AG177" s="51"/>
      <c r="AH177" s="51"/>
      <c r="AI177" s="51"/>
      <c r="AJ177" s="51"/>
      <c r="AK177" s="51"/>
      <c r="AL177" s="51"/>
    </row>
    <row r="178" spans="1:38" ht="105" customHeight="1">
      <c r="A178" s="92">
        <v>48</v>
      </c>
      <c r="B178" s="87" t="s">
        <v>457</v>
      </c>
      <c r="C178" s="58" t="s">
        <v>88</v>
      </c>
      <c r="D178" s="58" t="s">
        <v>32</v>
      </c>
      <c r="E178" s="58" t="s">
        <v>719</v>
      </c>
      <c r="F178" s="39">
        <v>5</v>
      </c>
      <c r="G178" s="60"/>
      <c r="H178" s="39"/>
      <c r="I178" s="39"/>
      <c r="J178" s="39"/>
      <c r="K178" s="39" t="s">
        <v>95</v>
      </c>
      <c r="L178" s="199" t="s">
        <v>1000</v>
      </c>
      <c r="M178" s="60"/>
      <c r="N178" s="60"/>
      <c r="O178" s="39"/>
      <c r="P178" s="39"/>
      <c r="Q178" s="39"/>
      <c r="R178" s="39" t="s">
        <v>89</v>
      </c>
      <c r="S178" s="39" t="s">
        <v>89</v>
      </c>
      <c r="T178" s="60"/>
      <c r="U178" s="60"/>
      <c r="V178" s="39"/>
      <c r="W178" s="39"/>
      <c r="X178" s="39"/>
      <c r="Y178" s="39" t="s">
        <v>89</v>
      </c>
      <c r="Z178" s="39" t="s">
        <v>95</v>
      </c>
      <c r="AA178" s="60"/>
      <c r="AB178" s="60"/>
      <c r="AC178" s="59"/>
      <c r="AD178" s="22"/>
      <c r="AE178" s="75" t="s">
        <v>724</v>
      </c>
      <c r="AF178" s="34"/>
      <c r="AG178" s="51"/>
      <c r="AH178" s="51"/>
      <c r="AI178" s="51"/>
      <c r="AJ178" s="51"/>
      <c r="AK178" s="51"/>
      <c r="AL178" s="51"/>
    </row>
    <row r="179" spans="1:38" ht="105" customHeight="1">
      <c r="A179" s="92">
        <v>48</v>
      </c>
      <c r="B179" s="87" t="s">
        <v>457</v>
      </c>
      <c r="C179" s="58" t="s">
        <v>142</v>
      </c>
      <c r="D179" s="58" t="s">
        <v>798</v>
      </c>
      <c r="E179" s="58" t="s">
        <v>797</v>
      </c>
      <c r="F179" s="39">
        <v>8</v>
      </c>
      <c r="G179" s="60"/>
      <c r="H179" s="39" t="s">
        <v>147</v>
      </c>
      <c r="I179" s="39" t="s">
        <v>147</v>
      </c>
      <c r="J179" s="39" t="s">
        <v>147</v>
      </c>
      <c r="K179" s="39"/>
      <c r="L179" s="39"/>
      <c r="M179" s="60"/>
      <c r="N179" s="60"/>
      <c r="O179" s="39" t="s">
        <v>147</v>
      </c>
      <c r="P179" s="39" t="s">
        <v>147</v>
      </c>
      <c r="Q179" s="39" t="s">
        <v>147</v>
      </c>
      <c r="R179" s="39"/>
      <c r="S179" s="39"/>
      <c r="T179" s="60"/>
      <c r="U179" s="60"/>
      <c r="V179" s="39" t="s">
        <v>147</v>
      </c>
      <c r="W179" s="39" t="s">
        <v>147</v>
      </c>
      <c r="X179" s="39" t="s">
        <v>147</v>
      </c>
      <c r="Y179" s="39"/>
      <c r="Z179" s="39"/>
      <c r="AA179" s="60"/>
      <c r="AB179" s="60"/>
      <c r="AC179" s="59"/>
      <c r="AD179" s="22"/>
      <c r="AE179" s="75"/>
      <c r="AF179" s="34"/>
      <c r="AG179" s="51"/>
      <c r="AH179" s="51"/>
      <c r="AI179" s="51"/>
      <c r="AJ179" s="51"/>
      <c r="AK179" s="51"/>
      <c r="AL179" s="51"/>
    </row>
    <row r="180" spans="1:38" ht="105" customHeight="1">
      <c r="A180" s="57">
        <v>49</v>
      </c>
      <c r="B180" s="87" t="s">
        <v>458</v>
      </c>
      <c r="C180" s="58" t="s">
        <v>112</v>
      </c>
      <c r="D180" s="58" t="s">
        <v>682</v>
      </c>
      <c r="E180" s="58" t="s">
        <v>799</v>
      </c>
      <c r="F180" s="39">
        <v>5</v>
      </c>
      <c r="G180" s="60"/>
      <c r="H180" s="39" t="s">
        <v>186</v>
      </c>
      <c r="I180" s="39"/>
      <c r="J180" s="39"/>
      <c r="K180" s="39"/>
      <c r="L180" s="39"/>
      <c r="M180" s="60"/>
      <c r="N180" s="60"/>
      <c r="O180" s="39"/>
      <c r="P180" s="39"/>
      <c r="Q180" s="39"/>
      <c r="R180" s="39"/>
      <c r="S180" s="39" t="s">
        <v>152</v>
      </c>
      <c r="T180" s="60"/>
      <c r="U180" s="60"/>
      <c r="V180" s="39"/>
      <c r="W180" s="39"/>
      <c r="X180" s="39"/>
      <c r="Y180" s="39"/>
      <c r="Z180" s="39"/>
      <c r="AA180" s="60"/>
      <c r="AB180" s="60"/>
      <c r="AC180" s="59"/>
      <c r="AD180" s="22"/>
      <c r="AE180" s="75" t="s">
        <v>791</v>
      </c>
      <c r="AF180" s="34"/>
      <c r="AG180" s="51"/>
      <c r="AH180" s="51"/>
      <c r="AI180" s="51"/>
      <c r="AJ180" s="51"/>
      <c r="AK180" s="51"/>
      <c r="AL180" s="51"/>
    </row>
    <row r="181" spans="1:38" ht="105" customHeight="1">
      <c r="A181" s="57">
        <v>49</v>
      </c>
      <c r="B181" s="87" t="s">
        <v>458</v>
      </c>
      <c r="C181" s="58" t="s">
        <v>189</v>
      </c>
      <c r="D181" s="58" t="s">
        <v>682</v>
      </c>
      <c r="E181" s="58" t="s">
        <v>443</v>
      </c>
      <c r="F181" s="39">
        <v>2</v>
      </c>
      <c r="G181" s="60"/>
      <c r="H181" s="39"/>
      <c r="I181" s="39"/>
      <c r="J181" s="39"/>
      <c r="K181" s="39"/>
      <c r="L181" s="39"/>
      <c r="M181" s="60"/>
      <c r="N181" s="60"/>
      <c r="O181" s="39"/>
      <c r="P181" s="39"/>
      <c r="Q181" s="39"/>
      <c r="R181" s="39"/>
      <c r="S181" s="39"/>
      <c r="T181" s="60"/>
      <c r="U181" s="60"/>
      <c r="V181" s="39" t="s">
        <v>187</v>
      </c>
      <c r="W181" s="39"/>
      <c r="X181" s="39"/>
      <c r="Y181" s="39"/>
      <c r="Z181" s="39"/>
      <c r="AA181" s="60"/>
      <c r="AB181" s="60"/>
      <c r="AC181" s="197" t="s">
        <v>969</v>
      </c>
      <c r="AD181" s="22"/>
      <c r="AE181" s="75"/>
      <c r="AF181" s="34"/>
      <c r="AG181" s="51"/>
      <c r="AH181" s="51"/>
      <c r="AI181" s="51"/>
      <c r="AJ181" s="51"/>
      <c r="AK181" s="51"/>
      <c r="AL181" s="51"/>
    </row>
    <row r="182" spans="1:38" ht="105" customHeight="1">
      <c r="A182" s="57">
        <v>49</v>
      </c>
      <c r="B182" s="87" t="s">
        <v>458</v>
      </c>
      <c r="C182" s="58" t="s">
        <v>133</v>
      </c>
      <c r="D182" s="58" t="s">
        <v>682</v>
      </c>
      <c r="E182" s="58" t="s">
        <v>443</v>
      </c>
      <c r="F182" s="39">
        <v>2</v>
      </c>
      <c r="G182" s="60"/>
      <c r="H182" s="39"/>
      <c r="I182" s="39"/>
      <c r="J182" s="39"/>
      <c r="K182" s="39"/>
      <c r="L182" s="39"/>
      <c r="M182" s="60"/>
      <c r="N182" s="60"/>
      <c r="O182" s="39"/>
      <c r="P182" s="39"/>
      <c r="Q182" s="39"/>
      <c r="R182" s="39"/>
      <c r="S182" s="39"/>
      <c r="T182" s="60"/>
      <c r="U182" s="60"/>
      <c r="V182" s="39" t="s">
        <v>187</v>
      </c>
      <c r="W182" s="39"/>
      <c r="X182" s="39"/>
      <c r="Y182" s="39"/>
      <c r="Z182" s="39"/>
      <c r="AA182" s="60"/>
      <c r="AB182" s="60"/>
      <c r="AC182" s="59" t="s">
        <v>799</v>
      </c>
      <c r="AD182" s="22"/>
      <c r="AE182" s="75"/>
      <c r="AF182" s="34"/>
      <c r="AG182" s="51"/>
      <c r="AH182" s="51"/>
      <c r="AI182" s="51"/>
      <c r="AJ182" s="51"/>
      <c r="AK182" s="51"/>
      <c r="AL182" s="51"/>
    </row>
    <row r="183" spans="1:38" ht="105" customHeight="1">
      <c r="A183" s="57">
        <v>49</v>
      </c>
      <c r="B183" s="87" t="s">
        <v>458</v>
      </c>
      <c r="C183" s="58" t="s">
        <v>129</v>
      </c>
      <c r="D183" s="58" t="s">
        <v>504</v>
      </c>
      <c r="E183" s="58" t="s">
        <v>645</v>
      </c>
      <c r="F183" s="39">
        <v>8</v>
      </c>
      <c r="G183" s="60"/>
      <c r="H183" s="71"/>
      <c r="I183" s="71" t="s">
        <v>169</v>
      </c>
      <c r="J183" s="71" t="s">
        <v>169</v>
      </c>
      <c r="K183" s="71"/>
      <c r="L183" s="71"/>
      <c r="M183" s="60"/>
      <c r="N183" s="60"/>
      <c r="O183" s="39"/>
      <c r="P183" s="71" t="s">
        <v>169</v>
      </c>
      <c r="Q183" s="71" t="s">
        <v>169</v>
      </c>
      <c r="R183" s="71"/>
      <c r="S183" s="71"/>
      <c r="T183" s="60"/>
      <c r="U183" s="60"/>
      <c r="V183" s="71"/>
      <c r="W183" s="71"/>
      <c r="X183" s="71" t="s">
        <v>169</v>
      </c>
      <c r="Y183" s="71" t="s">
        <v>169</v>
      </c>
      <c r="Z183" s="39"/>
      <c r="AA183" s="60"/>
      <c r="AB183" s="60"/>
      <c r="AC183" s="59"/>
      <c r="AD183" s="22"/>
      <c r="AE183" s="75"/>
      <c r="AF183" s="34"/>
      <c r="AG183" s="51"/>
      <c r="AH183" s="51"/>
      <c r="AI183" s="51"/>
      <c r="AJ183" s="51"/>
      <c r="AK183" s="51"/>
      <c r="AL183" s="51"/>
    </row>
    <row r="184" spans="1:38" ht="105" customHeight="1">
      <c r="A184" s="57">
        <v>49</v>
      </c>
      <c r="B184" s="87" t="s">
        <v>458</v>
      </c>
      <c r="C184" s="58" t="s">
        <v>91</v>
      </c>
      <c r="D184" s="58" t="s">
        <v>455</v>
      </c>
      <c r="E184" s="58" t="s">
        <v>456</v>
      </c>
      <c r="F184" s="39">
        <v>4</v>
      </c>
      <c r="G184" s="60"/>
      <c r="H184" s="39"/>
      <c r="I184" s="39"/>
      <c r="J184" s="39"/>
      <c r="K184" s="39" t="s">
        <v>57</v>
      </c>
      <c r="L184" s="39" t="s">
        <v>57</v>
      </c>
      <c r="M184" s="60"/>
      <c r="N184" s="60"/>
      <c r="O184" s="39" t="s">
        <v>56</v>
      </c>
      <c r="P184" s="39"/>
      <c r="Q184" s="39"/>
      <c r="R184" s="39" t="s">
        <v>57</v>
      </c>
      <c r="S184" s="39"/>
      <c r="T184" s="60"/>
      <c r="U184" s="60"/>
      <c r="V184" s="39"/>
      <c r="W184" s="39" t="s">
        <v>56</v>
      </c>
      <c r="X184" s="39"/>
      <c r="Y184" s="39"/>
      <c r="Z184" s="39"/>
      <c r="AA184" s="60"/>
      <c r="AB184" s="60"/>
      <c r="AC184" s="59"/>
      <c r="AD184" s="22"/>
      <c r="AE184" s="94" t="s">
        <v>874</v>
      </c>
      <c r="AF184" s="34"/>
      <c r="AG184" s="51"/>
      <c r="AH184" s="51"/>
      <c r="AI184" s="51"/>
      <c r="AJ184" s="51"/>
      <c r="AK184" s="51"/>
      <c r="AL184" s="51"/>
    </row>
    <row r="185" spans="1:38" ht="105" customHeight="1">
      <c r="A185" s="57">
        <v>49</v>
      </c>
      <c r="B185" s="87" t="s">
        <v>458</v>
      </c>
      <c r="C185" s="58" t="s">
        <v>91</v>
      </c>
      <c r="D185" s="58" t="s">
        <v>455</v>
      </c>
      <c r="E185" s="58" t="s">
        <v>443</v>
      </c>
      <c r="F185" s="39">
        <v>2</v>
      </c>
      <c r="G185" s="60"/>
      <c r="H185" s="39"/>
      <c r="I185" s="39"/>
      <c r="J185" s="39"/>
      <c r="K185" s="39"/>
      <c r="L185" s="39"/>
      <c r="M185" s="60"/>
      <c r="N185" s="60"/>
      <c r="O185" s="39"/>
      <c r="P185" s="39"/>
      <c r="Q185" s="39"/>
      <c r="R185" s="39"/>
      <c r="S185" s="39"/>
      <c r="T185" s="60"/>
      <c r="U185" s="60"/>
      <c r="V185" s="39"/>
      <c r="W185" s="39"/>
      <c r="X185" s="39"/>
      <c r="Y185" s="39"/>
      <c r="Z185" s="39" t="s">
        <v>56</v>
      </c>
      <c r="AA185" s="60"/>
      <c r="AB185" s="60"/>
      <c r="AC185" s="59" t="s">
        <v>456</v>
      </c>
      <c r="AD185" s="22"/>
      <c r="AE185" s="94"/>
      <c r="AF185" s="34"/>
      <c r="AG185" s="51"/>
      <c r="AH185" s="51"/>
      <c r="AI185" s="51"/>
      <c r="AJ185" s="51"/>
      <c r="AK185" s="51"/>
      <c r="AL185" s="51"/>
    </row>
    <row r="186" spans="1:38" ht="105" customHeight="1">
      <c r="A186" s="57">
        <v>49</v>
      </c>
      <c r="B186" s="87" t="s">
        <v>458</v>
      </c>
      <c r="C186" s="58" t="s">
        <v>98</v>
      </c>
      <c r="D186" s="58" t="s">
        <v>455</v>
      </c>
      <c r="E186" s="58" t="s">
        <v>443</v>
      </c>
      <c r="F186" s="39">
        <v>2</v>
      </c>
      <c r="G186" s="60"/>
      <c r="H186" s="39"/>
      <c r="I186" s="39"/>
      <c r="J186" s="39"/>
      <c r="K186" s="39"/>
      <c r="L186" s="39"/>
      <c r="M186" s="60"/>
      <c r="N186" s="60"/>
      <c r="O186" s="39"/>
      <c r="P186" s="39"/>
      <c r="Q186" s="39"/>
      <c r="R186" s="39"/>
      <c r="S186" s="39"/>
      <c r="T186" s="60"/>
      <c r="U186" s="60"/>
      <c r="V186" s="39"/>
      <c r="W186" s="39"/>
      <c r="X186" s="39"/>
      <c r="Y186" s="39"/>
      <c r="Z186" s="39" t="s">
        <v>56</v>
      </c>
      <c r="AA186" s="60"/>
      <c r="AB186" s="60"/>
      <c r="AC186" s="59" t="s">
        <v>456</v>
      </c>
      <c r="AD186" s="22"/>
      <c r="AE186" s="94"/>
      <c r="AF186" s="34"/>
      <c r="AG186" s="51"/>
      <c r="AH186" s="51"/>
      <c r="AI186" s="51"/>
      <c r="AJ186" s="51"/>
      <c r="AK186" s="51"/>
      <c r="AL186" s="51"/>
    </row>
    <row r="187" spans="1:38" ht="105" customHeight="1">
      <c r="A187" s="57">
        <v>50</v>
      </c>
      <c r="B187" s="87" t="s">
        <v>459</v>
      </c>
      <c r="C187" s="58" t="s">
        <v>106</v>
      </c>
      <c r="D187" s="58" t="s">
        <v>515</v>
      </c>
      <c r="E187" s="58" t="s">
        <v>646</v>
      </c>
      <c r="F187" s="39">
        <v>8</v>
      </c>
      <c r="G187" s="60"/>
      <c r="H187" s="39" t="s">
        <v>107</v>
      </c>
      <c r="I187" s="39" t="s">
        <v>107</v>
      </c>
      <c r="J187" s="39" t="s">
        <v>107</v>
      </c>
      <c r="K187" s="39"/>
      <c r="L187" s="39"/>
      <c r="M187" s="60"/>
      <c r="N187" s="60"/>
      <c r="O187" s="39" t="s">
        <v>107</v>
      </c>
      <c r="P187" s="39" t="s">
        <v>107</v>
      </c>
      <c r="Q187" s="39" t="s">
        <v>107</v>
      </c>
      <c r="R187" s="39"/>
      <c r="S187" s="39"/>
      <c r="T187" s="60"/>
      <c r="U187" s="60"/>
      <c r="V187" s="39" t="s">
        <v>107</v>
      </c>
      <c r="W187" s="39" t="s">
        <v>107</v>
      </c>
      <c r="X187" s="39" t="s">
        <v>107</v>
      </c>
      <c r="Y187" s="39"/>
      <c r="Z187" s="39"/>
      <c r="AA187" s="60"/>
      <c r="AB187" s="60"/>
      <c r="AC187" s="59"/>
      <c r="AD187" s="22"/>
      <c r="AE187" s="75" t="s">
        <v>875</v>
      </c>
      <c r="AF187" s="34"/>
      <c r="AG187" s="51"/>
      <c r="AH187" s="51"/>
      <c r="AI187" s="51"/>
      <c r="AJ187" s="51"/>
      <c r="AK187" s="51"/>
      <c r="AL187" s="51"/>
    </row>
    <row r="188" spans="1:38" ht="105" customHeight="1">
      <c r="A188" s="57">
        <v>50</v>
      </c>
      <c r="B188" s="87" t="s">
        <v>459</v>
      </c>
      <c r="C188" s="58" t="s">
        <v>636</v>
      </c>
      <c r="D188" s="58" t="s">
        <v>32</v>
      </c>
      <c r="E188" s="58" t="s">
        <v>662</v>
      </c>
      <c r="F188" s="39">
        <v>5</v>
      </c>
      <c r="G188" s="60"/>
      <c r="H188" s="39"/>
      <c r="I188" s="39"/>
      <c r="J188" s="39"/>
      <c r="K188" s="199" t="s">
        <v>1000</v>
      </c>
      <c r="L188" s="39" t="s">
        <v>95</v>
      </c>
      <c r="M188" s="60"/>
      <c r="N188" s="60"/>
      <c r="O188" s="39"/>
      <c r="P188" s="39"/>
      <c r="Q188" s="39"/>
      <c r="R188" s="39"/>
      <c r="S188" s="39" t="s">
        <v>95</v>
      </c>
      <c r="T188" s="60"/>
      <c r="U188" s="60"/>
      <c r="V188" s="39"/>
      <c r="W188" s="39"/>
      <c r="X188" s="39"/>
      <c r="Y188" s="39"/>
      <c r="Z188" s="199" t="s">
        <v>1000</v>
      </c>
      <c r="AA188" s="60"/>
      <c r="AB188" s="60"/>
      <c r="AC188" s="59"/>
      <c r="AD188" s="22"/>
      <c r="AE188" s="75" t="s">
        <v>786</v>
      </c>
      <c r="AF188" s="34"/>
      <c r="AG188" s="51"/>
      <c r="AH188" s="51"/>
      <c r="AI188" s="51"/>
      <c r="AJ188" s="51"/>
      <c r="AK188" s="51"/>
      <c r="AL188" s="51"/>
    </row>
    <row r="189" spans="1:38" ht="105" customHeight="1">
      <c r="A189" s="57">
        <v>51</v>
      </c>
      <c r="B189" s="87" t="s">
        <v>460</v>
      </c>
      <c r="C189" s="87" t="s">
        <v>112</v>
      </c>
      <c r="D189" s="58" t="s">
        <v>515</v>
      </c>
      <c r="E189" s="58" t="s">
        <v>646</v>
      </c>
      <c r="F189" s="39">
        <v>8</v>
      </c>
      <c r="G189" s="60"/>
      <c r="H189" s="39"/>
      <c r="I189" s="39"/>
      <c r="J189" s="39"/>
      <c r="K189" s="39" t="s">
        <v>152</v>
      </c>
      <c r="L189" s="39" t="s">
        <v>152</v>
      </c>
      <c r="M189" s="60"/>
      <c r="N189" s="60"/>
      <c r="O189" s="39"/>
      <c r="P189" s="39" t="s">
        <v>152</v>
      </c>
      <c r="Q189" s="39" t="s">
        <v>152</v>
      </c>
      <c r="R189" s="39" t="s">
        <v>152</v>
      </c>
      <c r="S189" s="39"/>
      <c r="T189" s="60"/>
      <c r="U189" s="60"/>
      <c r="V189" s="39" t="s">
        <v>152</v>
      </c>
      <c r="W189" s="39" t="s">
        <v>152</v>
      </c>
      <c r="X189" s="39"/>
      <c r="Y189" s="39" t="s">
        <v>152</v>
      </c>
      <c r="Z189" s="39"/>
      <c r="AA189" s="60"/>
      <c r="AB189" s="60"/>
      <c r="AC189" s="59"/>
      <c r="AD189" s="22"/>
      <c r="AE189" s="75" t="s">
        <v>876</v>
      </c>
      <c r="AF189" s="34"/>
      <c r="AG189" s="51"/>
      <c r="AH189" s="51"/>
      <c r="AI189" s="51"/>
      <c r="AJ189" s="51"/>
      <c r="AK189" s="51"/>
      <c r="AL189" s="51"/>
    </row>
    <row r="190" spans="1:38" ht="105" customHeight="1">
      <c r="A190" s="57">
        <v>51</v>
      </c>
      <c r="B190" s="87" t="s">
        <v>460</v>
      </c>
      <c r="C190" s="95" t="s">
        <v>120</v>
      </c>
      <c r="D190" s="96" t="s">
        <v>526</v>
      </c>
      <c r="E190" s="96" t="s">
        <v>647</v>
      </c>
      <c r="F190" s="59">
        <v>8</v>
      </c>
      <c r="G190" s="60"/>
      <c r="H190" s="39" t="s">
        <v>137</v>
      </c>
      <c r="I190" s="39" t="s">
        <v>137</v>
      </c>
      <c r="J190" s="39"/>
      <c r="K190" s="39"/>
      <c r="L190" s="39"/>
      <c r="M190" s="60"/>
      <c r="N190" s="60"/>
      <c r="O190" s="39"/>
      <c r="P190" s="39"/>
      <c r="Q190" s="39"/>
      <c r="R190" s="39"/>
      <c r="S190" s="39" t="s">
        <v>137</v>
      </c>
      <c r="T190" s="60"/>
      <c r="U190" s="60"/>
      <c r="V190" s="39"/>
      <c r="W190" s="39"/>
      <c r="X190" s="39" t="s">
        <v>231</v>
      </c>
      <c r="Y190" s="39"/>
      <c r="Z190" s="39"/>
      <c r="AA190" s="60"/>
      <c r="AB190" s="60"/>
      <c r="AC190" s="59"/>
      <c r="AD190" s="22"/>
      <c r="AE190" s="75" t="s">
        <v>771</v>
      </c>
      <c r="AF190" s="34"/>
      <c r="AG190" s="51"/>
      <c r="AH190" s="51"/>
      <c r="AI190" s="51"/>
      <c r="AJ190" s="51"/>
      <c r="AK190" s="51"/>
      <c r="AL190" s="51"/>
    </row>
    <row r="191" spans="1:38" ht="105" customHeight="1">
      <c r="A191" s="57">
        <v>51</v>
      </c>
      <c r="B191" s="87" t="s">
        <v>460</v>
      </c>
      <c r="C191" s="87" t="s">
        <v>510</v>
      </c>
      <c r="D191" s="58" t="s">
        <v>35</v>
      </c>
      <c r="E191" s="58" t="s">
        <v>171</v>
      </c>
      <c r="F191" s="39">
        <v>5</v>
      </c>
      <c r="G191" s="60"/>
      <c r="H191" s="39"/>
      <c r="I191" s="39"/>
      <c r="J191" s="39" t="s">
        <v>554</v>
      </c>
      <c r="K191" s="39"/>
      <c r="L191" s="39"/>
      <c r="M191" s="60"/>
      <c r="N191" s="60"/>
      <c r="O191" s="39" t="s">
        <v>178</v>
      </c>
      <c r="P191" s="39"/>
      <c r="Q191" s="39"/>
      <c r="R191" s="39"/>
      <c r="S191" s="39"/>
      <c r="T191" s="60"/>
      <c r="U191" s="60"/>
      <c r="V191" s="39"/>
      <c r="W191" s="39"/>
      <c r="X191" s="39"/>
      <c r="Y191" s="39"/>
      <c r="Z191" s="39" t="s">
        <v>554</v>
      </c>
      <c r="AA191" s="60"/>
      <c r="AB191" s="60"/>
      <c r="AC191" s="59"/>
      <c r="AD191" s="22"/>
      <c r="AE191" s="75" t="s">
        <v>644</v>
      </c>
      <c r="AF191" s="34"/>
      <c r="AG191" s="51"/>
      <c r="AH191" s="51"/>
      <c r="AI191" s="51"/>
      <c r="AJ191" s="51"/>
      <c r="AK191" s="51"/>
      <c r="AL191" s="51"/>
    </row>
    <row r="192" spans="1:38" ht="105" customHeight="1">
      <c r="A192" s="57">
        <v>52</v>
      </c>
      <c r="B192" s="87" t="s">
        <v>461</v>
      </c>
      <c r="C192" s="87" t="s">
        <v>512</v>
      </c>
      <c r="D192" s="87" t="s">
        <v>521</v>
      </c>
      <c r="E192" s="97" t="s">
        <v>658</v>
      </c>
      <c r="F192" s="39">
        <v>8</v>
      </c>
      <c r="G192" s="60"/>
      <c r="H192" s="39" t="s">
        <v>237</v>
      </c>
      <c r="I192" s="39" t="s">
        <v>237</v>
      </c>
      <c r="J192" s="39" t="s">
        <v>237</v>
      </c>
      <c r="K192" s="39"/>
      <c r="L192" s="39"/>
      <c r="M192" s="60"/>
      <c r="N192" s="60"/>
      <c r="O192" s="39" t="s">
        <v>237</v>
      </c>
      <c r="P192" s="39" t="s">
        <v>237</v>
      </c>
      <c r="Q192" s="39"/>
      <c r="R192" s="39"/>
      <c r="S192" s="39"/>
      <c r="T192" s="60"/>
      <c r="U192" s="60"/>
      <c r="V192" s="39"/>
      <c r="W192" s="39"/>
      <c r="X192" s="39"/>
      <c r="Y192" s="39"/>
      <c r="Z192" s="39"/>
      <c r="AA192" s="60"/>
      <c r="AB192" s="60"/>
      <c r="AC192" s="59"/>
      <c r="AD192" s="22"/>
      <c r="AE192" s="75" t="s">
        <v>779</v>
      </c>
      <c r="AF192" s="34"/>
      <c r="AG192" s="51"/>
      <c r="AH192" s="51"/>
      <c r="AI192" s="51"/>
      <c r="AJ192" s="51"/>
      <c r="AK192" s="51"/>
      <c r="AL192" s="51"/>
    </row>
    <row r="193" spans="1:38" ht="105" customHeight="1">
      <c r="A193" s="57">
        <v>52</v>
      </c>
      <c r="B193" s="87" t="s">
        <v>461</v>
      </c>
      <c r="C193" s="87" t="s">
        <v>512</v>
      </c>
      <c r="D193" s="87" t="s">
        <v>521</v>
      </c>
      <c r="E193" s="97" t="s">
        <v>443</v>
      </c>
      <c r="F193" s="39">
        <v>4</v>
      </c>
      <c r="G193" s="60"/>
      <c r="H193" s="39"/>
      <c r="I193" s="39"/>
      <c r="J193" s="39"/>
      <c r="K193" s="39"/>
      <c r="L193" s="39"/>
      <c r="M193" s="60"/>
      <c r="N193" s="60"/>
      <c r="O193" s="39"/>
      <c r="P193" s="39"/>
      <c r="Q193" s="39"/>
      <c r="R193" s="39"/>
      <c r="S193" s="39"/>
      <c r="T193" s="60"/>
      <c r="U193" s="60"/>
      <c r="V193" s="39" t="s">
        <v>237</v>
      </c>
      <c r="W193" s="39"/>
      <c r="X193" s="39"/>
      <c r="Y193" s="39"/>
      <c r="Z193" s="39"/>
      <c r="AA193" s="60"/>
      <c r="AB193" s="60"/>
      <c r="AC193" s="59" t="s">
        <v>658</v>
      </c>
      <c r="AD193" s="22"/>
      <c r="AE193" s="75"/>
      <c r="AF193" s="34"/>
      <c r="AG193" s="51"/>
      <c r="AH193" s="51"/>
      <c r="AI193" s="51"/>
      <c r="AJ193" s="51"/>
      <c r="AK193" s="51"/>
      <c r="AL193" s="51"/>
    </row>
    <row r="194" spans="1:38" ht="105" customHeight="1">
      <c r="A194" s="57">
        <v>52</v>
      </c>
      <c r="B194" s="87" t="s">
        <v>461</v>
      </c>
      <c r="C194" s="87" t="s">
        <v>117</v>
      </c>
      <c r="D194" s="87" t="s">
        <v>521</v>
      </c>
      <c r="E194" s="97" t="s">
        <v>443</v>
      </c>
      <c r="F194" s="39">
        <v>4</v>
      </c>
      <c r="G194" s="60"/>
      <c r="H194" s="39"/>
      <c r="I194" s="39"/>
      <c r="J194" s="39"/>
      <c r="K194" s="39"/>
      <c r="L194" s="39"/>
      <c r="M194" s="60"/>
      <c r="N194" s="60"/>
      <c r="O194" s="39"/>
      <c r="P194" s="39"/>
      <c r="Q194" s="39"/>
      <c r="R194" s="39"/>
      <c r="S194" s="39"/>
      <c r="T194" s="60"/>
      <c r="U194" s="60"/>
      <c r="V194" s="39" t="s">
        <v>237</v>
      </c>
      <c r="W194" s="39"/>
      <c r="X194" s="39"/>
      <c r="Y194" s="39"/>
      <c r="Z194" s="39"/>
      <c r="AA194" s="60"/>
      <c r="AB194" s="60"/>
      <c r="AC194" s="59" t="s">
        <v>658</v>
      </c>
      <c r="AD194" s="22"/>
      <c r="AE194" s="75"/>
      <c r="AF194" s="34"/>
      <c r="AG194" s="51"/>
      <c r="AH194" s="51"/>
      <c r="AI194" s="51"/>
      <c r="AJ194" s="51"/>
      <c r="AK194" s="51"/>
      <c r="AL194" s="51"/>
    </row>
    <row r="195" spans="1:38" ht="105" customHeight="1">
      <c r="A195" s="57">
        <v>52</v>
      </c>
      <c r="B195" s="87" t="s">
        <v>461</v>
      </c>
      <c r="C195" s="87" t="s">
        <v>142</v>
      </c>
      <c r="D195" s="87" t="s">
        <v>798</v>
      </c>
      <c r="E195" s="97" t="s">
        <v>797</v>
      </c>
      <c r="F195" s="39">
        <v>8</v>
      </c>
      <c r="G195" s="60"/>
      <c r="H195" s="39"/>
      <c r="I195" s="39"/>
      <c r="J195" s="39"/>
      <c r="K195" s="39"/>
      <c r="L195" s="39" t="s">
        <v>147</v>
      </c>
      <c r="M195" s="60"/>
      <c r="N195" s="60"/>
      <c r="O195" s="39"/>
      <c r="P195" s="39"/>
      <c r="Q195" s="39"/>
      <c r="R195" s="39" t="s">
        <v>147</v>
      </c>
      <c r="S195" s="39" t="s">
        <v>147</v>
      </c>
      <c r="T195" s="60"/>
      <c r="U195" s="60"/>
      <c r="V195" s="39"/>
      <c r="W195" s="39"/>
      <c r="X195" s="39"/>
      <c r="Y195" s="39" t="s">
        <v>147</v>
      </c>
      <c r="Z195" s="39"/>
      <c r="AA195" s="60"/>
      <c r="AB195" s="60"/>
      <c r="AC195" s="59"/>
      <c r="AD195" s="22"/>
      <c r="AE195" s="75"/>
      <c r="AF195" s="34"/>
      <c r="AG195" s="51"/>
      <c r="AH195" s="51"/>
      <c r="AI195" s="51"/>
      <c r="AJ195" s="51"/>
      <c r="AK195" s="51"/>
      <c r="AL195" s="51"/>
    </row>
    <row r="196" spans="1:38" ht="105" customHeight="1">
      <c r="A196" s="57">
        <v>52</v>
      </c>
      <c r="B196" s="87" t="s">
        <v>461</v>
      </c>
      <c r="C196" s="87" t="s">
        <v>117</v>
      </c>
      <c r="D196" s="87" t="s">
        <v>118</v>
      </c>
      <c r="E196" s="97" t="s">
        <v>906</v>
      </c>
      <c r="F196" s="39">
        <v>8</v>
      </c>
      <c r="G196" s="60"/>
      <c r="H196" s="39"/>
      <c r="I196" s="39"/>
      <c r="J196" s="39"/>
      <c r="K196" s="39"/>
      <c r="L196" s="39"/>
      <c r="M196" s="60"/>
      <c r="N196" s="60"/>
      <c r="O196" s="39"/>
      <c r="P196" s="39"/>
      <c r="Q196" s="39"/>
      <c r="R196" s="39"/>
      <c r="S196" s="39"/>
      <c r="T196" s="60"/>
      <c r="U196" s="60"/>
      <c r="V196" s="39"/>
      <c r="W196" s="39" t="s">
        <v>119</v>
      </c>
      <c r="X196" s="39" t="s">
        <v>119</v>
      </c>
      <c r="Y196" s="39"/>
      <c r="Z196" s="39"/>
      <c r="AA196" s="60"/>
      <c r="AB196" s="60"/>
      <c r="AC196" s="59"/>
      <c r="AD196" s="22"/>
      <c r="AE196" s="75"/>
      <c r="AF196" s="34"/>
      <c r="AG196" s="51"/>
      <c r="AH196" s="51"/>
      <c r="AI196" s="51"/>
      <c r="AJ196" s="51"/>
      <c r="AK196" s="51"/>
      <c r="AL196" s="51"/>
    </row>
    <row r="197" spans="1:38" ht="105" customHeight="1">
      <c r="A197" s="57">
        <v>52</v>
      </c>
      <c r="B197" s="87" t="s">
        <v>461</v>
      </c>
      <c r="C197" s="97" t="s">
        <v>447</v>
      </c>
      <c r="D197" s="97" t="s">
        <v>35</v>
      </c>
      <c r="E197" s="97" t="s">
        <v>171</v>
      </c>
      <c r="F197" s="39">
        <v>5</v>
      </c>
      <c r="G197" s="60"/>
      <c r="H197" s="39"/>
      <c r="I197" s="39"/>
      <c r="J197" s="39"/>
      <c r="K197" s="39" t="s">
        <v>130</v>
      </c>
      <c r="L197" s="39"/>
      <c r="M197" s="60"/>
      <c r="N197" s="60"/>
      <c r="O197" s="39"/>
      <c r="P197" s="39"/>
      <c r="Q197" s="39" t="s">
        <v>45</v>
      </c>
      <c r="R197" s="39"/>
      <c r="S197" s="39"/>
      <c r="T197" s="60"/>
      <c r="U197" s="60"/>
      <c r="V197" s="39"/>
      <c r="W197" s="39"/>
      <c r="X197" s="39"/>
      <c r="Y197" s="39"/>
      <c r="Z197" s="39" t="s">
        <v>130</v>
      </c>
      <c r="AA197" s="60"/>
      <c r="AB197" s="60"/>
      <c r="AC197" s="59"/>
      <c r="AD197" s="22"/>
      <c r="AE197" s="75" t="s">
        <v>780</v>
      </c>
      <c r="AF197" s="34"/>
      <c r="AG197" s="51"/>
      <c r="AH197" s="51"/>
      <c r="AI197" s="51"/>
      <c r="AJ197" s="51"/>
      <c r="AK197" s="51"/>
      <c r="AL197" s="51"/>
    </row>
    <row r="198" spans="1:38" ht="105" customHeight="1">
      <c r="A198" s="57">
        <v>53</v>
      </c>
      <c r="B198" s="87" t="s">
        <v>580</v>
      </c>
      <c r="C198" s="58" t="s">
        <v>145</v>
      </c>
      <c r="D198" s="58" t="s">
        <v>730</v>
      </c>
      <c r="E198" s="58" t="s">
        <v>669</v>
      </c>
      <c r="F198" s="39">
        <v>5</v>
      </c>
      <c r="G198" s="60"/>
      <c r="H198" s="39"/>
      <c r="I198" s="39" t="s">
        <v>144</v>
      </c>
      <c r="J198" s="39" t="s">
        <v>132</v>
      </c>
      <c r="K198" s="39"/>
      <c r="L198" s="39"/>
      <c r="M198" s="60"/>
      <c r="N198" s="60"/>
      <c r="O198" s="39"/>
      <c r="P198" s="39"/>
      <c r="Q198" s="39"/>
      <c r="R198" s="39" t="s">
        <v>136</v>
      </c>
      <c r="S198" s="39" t="s">
        <v>65</v>
      </c>
      <c r="T198" s="60"/>
      <c r="U198" s="60"/>
      <c r="V198" s="39"/>
      <c r="W198" s="39"/>
      <c r="X198" s="39"/>
      <c r="Y198" s="39"/>
      <c r="Z198" s="39"/>
      <c r="AA198" s="60"/>
      <c r="AB198" s="60"/>
      <c r="AC198" s="39"/>
      <c r="AD198" s="22"/>
      <c r="AE198" s="75" t="s">
        <v>788</v>
      </c>
      <c r="AF198" s="34"/>
      <c r="AG198" s="51"/>
      <c r="AH198" s="51"/>
      <c r="AI198" s="51"/>
      <c r="AJ198" s="51"/>
      <c r="AK198" s="51"/>
      <c r="AL198" s="51"/>
    </row>
    <row r="199" spans="1:38" ht="105" customHeight="1">
      <c r="A199" s="57">
        <v>53</v>
      </c>
      <c r="B199" s="87" t="s">
        <v>580</v>
      </c>
      <c r="C199" s="58" t="s">
        <v>145</v>
      </c>
      <c r="D199" s="58" t="s">
        <v>730</v>
      </c>
      <c r="E199" s="58" t="s">
        <v>443</v>
      </c>
      <c r="F199" s="39">
        <v>2</v>
      </c>
      <c r="G199" s="60"/>
      <c r="H199" s="39"/>
      <c r="I199" s="39"/>
      <c r="J199" s="39"/>
      <c r="K199" s="39"/>
      <c r="L199" s="39"/>
      <c r="M199" s="60"/>
      <c r="N199" s="60"/>
      <c r="O199" s="39"/>
      <c r="P199" s="39"/>
      <c r="Q199" s="39"/>
      <c r="R199" s="39"/>
      <c r="S199" s="39"/>
      <c r="T199" s="60"/>
      <c r="U199" s="60"/>
      <c r="V199" s="39"/>
      <c r="W199" s="39"/>
      <c r="X199" s="39" t="s">
        <v>218</v>
      </c>
      <c r="Y199" s="39"/>
      <c r="Z199" s="39"/>
      <c r="AA199" s="60"/>
      <c r="AB199" s="60"/>
      <c r="AC199" s="39" t="s">
        <v>669</v>
      </c>
      <c r="AD199" s="22"/>
      <c r="AE199" s="75"/>
      <c r="AF199" s="34"/>
      <c r="AG199" s="51"/>
      <c r="AH199" s="51"/>
      <c r="AI199" s="51"/>
      <c r="AJ199" s="51"/>
      <c r="AK199" s="51"/>
      <c r="AL199" s="51"/>
    </row>
    <row r="200" spans="1:38" ht="105" customHeight="1">
      <c r="A200" s="57">
        <v>53</v>
      </c>
      <c r="B200" s="87" t="s">
        <v>580</v>
      </c>
      <c r="C200" s="58" t="s">
        <v>133</v>
      </c>
      <c r="D200" s="58" t="s">
        <v>730</v>
      </c>
      <c r="E200" s="58" t="s">
        <v>443</v>
      </c>
      <c r="F200" s="39">
        <v>2</v>
      </c>
      <c r="G200" s="60"/>
      <c r="H200" s="39"/>
      <c r="I200" s="39"/>
      <c r="J200" s="39"/>
      <c r="K200" s="39"/>
      <c r="L200" s="39"/>
      <c r="M200" s="60"/>
      <c r="N200" s="60"/>
      <c r="O200" s="39"/>
      <c r="P200" s="39"/>
      <c r="Q200" s="39"/>
      <c r="R200" s="39"/>
      <c r="S200" s="39"/>
      <c r="T200" s="60"/>
      <c r="U200" s="60"/>
      <c r="V200" s="39"/>
      <c r="W200" s="39"/>
      <c r="X200" s="39" t="s">
        <v>218</v>
      </c>
      <c r="Y200" s="39"/>
      <c r="Z200" s="39"/>
      <c r="AA200" s="60"/>
      <c r="AB200" s="60"/>
      <c r="AC200" s="59" t="s">
        <v>669</v>
      </c>
      <c r="AD200" s="22"/>
      <c r="AE200" s="75"/>
      <c r="AF200" s="34"/>
      <c r="AG200" s="51"/>
      <c r="AH200" s="51"/>
      <c r="AI200" s="51"/>
      <c r="AJ200" s="51"/>
      <c r="AK200" s="51"/>
      <c r="AL200" s="51"/>
    </row>
    <row r="201" spans="1:38" ht="105" customHeight="1">
      <c r="A201" s="57">
        <v>53</v>
      </c>
      <c r="B201" s="87" t="s">
        <v>580</v>
      </c>
      <c r="C201" s="58" t="s">
        <v>58</v>
      </c>
      <c r="D201" s="58" t="s">
        <v>35</v>
      </c>
      <c r="E201" s="58" t="s">
        <v>171</v>
      </c>
      <c r="F201" s="39">
        <v>5</v>
      </c>
      <c r="G201" s="60"/>
      <c r="H201" s="39" t="s">
        <v>65</v>
      </c>
      <c r="I201" s="39"/>
      <c r="J201" s="39"/>
      <c r="K201" s="39"/>
      <c r="L201" s="39"/>
      <c r="M201" s="60"/>
      <c r="N201" s="60"/>
      <c r="O201" s="39" t="s">
        <v>65</v>
      </c>
      <c r="P201" s="39"/>
      <c r="Q201" s="39"/>
      <c r="R201" s="39"/>
      <c r="S201" s="39"/>
      <c r="T201" s="60"/>
      <c r="U201" s="60"/>
      <c r="V201" s="39" t="s">
        <v>136</v>
      </c>
      <c r="W201" s="39"/>
      <c r="X201" s="39"/>
      <c r="Y201" s="39"/>
      <c r="Z201" s="39"/>
      <c r="AA201" s="60"/>
      <c r="AB201" s="60"/>
      <c r="AC201" s="59"/>
      <c r="AD201" s="22">
        <f>120-65</f>
        <v>55</v>
      </c>
      <c r="AE201" s="75" t="s">
        <v>775</v>
      </c>
      <c r="AF201" s="34"/>
      <c r="AG201" s="51"/>
      <c r="AH201" s="51"/>
      <c r="AI201" s="51"/>
      <c r="AJ201" s="51"/>
      <c r="AK201" s="51"/>
      <c r="AL201" s="51"/>
    </row>
    <row r="202" spans="1:38" ht="105" customHeight="1">
      <c r="A202" s="57">
        <v>53</v>
      </c>
      <c r="B202" s="87" t="s">
        <v>580</v>
      </c>
      <c r="C202" s="58" t="s">
        <v>489</v>
      </c>
      <c r="D202" s="58" t="s">
        <v>29</v>
      </c>
      <c r="E202" s="58" t="s">
        <v>800</v>
      </c>
      <c r="F202" s="39">
        <v>6</v>
      </c>
      <c r="G202" s="60"/>
      <c r="H202" s="39"/>
      <c r="I202" s="39"/>
      <c r="J202" s="39"/>
      <c r="K202" s="39" t="s">
        <v>136</v>
      </c>
      <c r="L202" s="39" t="s">
        <v>136</v>
      </c>
      <c r="M202" s="60"/>
      <c r="N202" s="60"/>
      <c r="O202" s="39"/>
      <c r="P202" s="39"/>
      <c r="Q202" s="39" t="s">
        <v>141</v>
      </c>
      <c r="R202" s="39"/>
      <c r="S202" s="39"/>
      <c r="T202" s="60"/>
      <c r="U202" s="60"/>
      <c r="V202" s="39"/>
      <c r="W202" s="39"/>
      <c r="X202" s="39"/>
      <c r="Y202" s="39" t="s">
        <v>167</v>
      </c>
      <c r="Z202" s="39" t="s">
        <v>167</v>
      </c>
      <c r="AA202" s="60"/>
      <c r="AB202" s="60"/>
      <c r="AC202" s="59"/>
      <c r="AD202" s="22"/>
      <c r="AE202" s="75" t="s">
        <v>789</v>
      </c>
      <c r="AF202" s="34"/>
      <c r="AG202" s="51"/>
      <c r="AH202" s="51"/>
      <c r="AI202" s="51"/>
      <c r="AJ202" s="51"/>
      <c r="AK202" s="51"/>
      <c r="AL202" s="51"/>
    </row>
    <row r="203" spans="1:38" ht="105" customHeight="1">
      <c r="A203" s="57">
        <v>54</v>
      </c>
      <c r="B203" s="87" t="s">
        <v>582</v>
      </c>
      <c r="C203" s="58" t="s">
        <v>129</v>
      </c>
      <c r="D203" s="58" t="s">
        <v>480</v>
      </c>
      <c r="E203" s="58" t="s">
        <v>674</v>
      </c>
      <c r="F203" s="39">
        <v>5</v>
      </c>
      <c r="G203" s="60"/>
      <c r="H203" s="39"/>
      <c r="I203" s="39"/>
      <c r="J203" s="39"/>
      <c r="K203" s="39" t="s">
        <v>169</v>
      </c>
      <c r="L203" s="39"/>
      <c r="M203" s="60"/>
      <c r="N203" s="60"/>
      <c r="O203" s="39"/>
      <c r="P203" s="39"/>
      <c r="Q203" s="39"/>
      <c r="R203" s="39"/>
      <c r="S203" s="39"/>
      <c r="T203" s="60"/>
      <c r="U203" s="60"/>
      <c r="V203" s="39"/>
      <c r="W203" s="39"/>
      <c r="X203" s="39"/>
      <c r="Y203" s="39"/>
      <c r="Z203" s="39"/>
      <c r="AA203" s="60"/>
      <c r="AB203" s="60"/>
      <c r="AC203" s="59"/>
      <c r="AD203" s="59">
        <f>75-66-4</f>
        <v>5</v>
      </c>
      <c r="AE203" s="75" t="s">
        <v>723</v>
      </c>
      <c r="AF203" s="34"/>
      <c r="AG203" s="51"/>
      <c r="AH203" s="51"/>
      <c r="AI203" s="51"/>
      <c r="AJ203" s="51"/>
      <c r="AK203" s="51"/>
      <c r="AL203" s="51"/>
    </row>
    <row r="204" spans="1:38" ht="105" customHeight="1">
      <c r="A204" s="57">
        <v>54</v>
      </c>
      <c r="B204" s="87" t="s">
        <v>582</v>
      </c>
      <c r="C204" s="58" t="s">
        <v>129</v>
      </c>
      <c r="D204" s="58" t="s">
        <v>480</v>
      </c>
      <c r="E204" s="58" t="s">
        <v>443</v>
      </c>
      <c r="F204" s="39">
        <v>4</v>
      </c>
      <c r="G204" s="60"/>
      <c r="H204" s="39"/>
      <c r="I204" s="39"/>
      <c r="J204" s="39"/>
      <c r="K204" s="39"/>
      <c r="L204" s="39"/>
      <c r="M204" s="60"/>
      <c r="N204" s="60"/>
      <c r="O204" s="39"/>
      <c r="P204" s="39"/>
      <c r="Q204" s="39"/>
      <c r="R204" s="39" t="s">
        <v>235</v>
      </c>
      <c r="S204" s="39"/>
      <c r="T204" s="60"/>
      <c r="U204" s="60"/>
      <c r="V204" s="39"/>
      <c r="W204" s="39"/>
      <c r="X204" s="39"/>
      <c r="Y204" s="39"/>
      <c r="Z204" s="39"/>
      <c r="AA204" s="60"/>
      <c r="AB204" s="60"/>
      <c r="AC204" s="59" t="s">
        <v>674</v>
      </c>
      <c r="AD204" s="22"/>
      <c r="AE204" s="75"/>
      <c r="AF204" s="34"/>
      <c r="AG204" s="51"/>
      <c r="AH204" s="51"/>
      <c r="AI204" s="51"/>
      <c r="AJ204" s="51"/>
      <c r="AK204" s="51"/>
      <c r="AL204" s="51"/>
    </row>
    <row r="205" spans="1:38" ht="105" customHeight="1">
      <c r="A205" s="57">
        <v>54</v>
      </c>
      <c r="B205" s="87" t="s">
        <v>582</v>
      </c>
      <c r="C205" s="58" t="s">
        <v>528</v>
      </c>
      <c r="D205" s="58" t="s">
        <v>480</v>
      </c>
      <c r="E205" s="58" t="s">
        <v>443</v>
      </c>
      <c r="F205" s="39">
        <v>4</v>
      </c>
      <c r="G205" s="60"/>
      <c r="H205" s="39"/>
      <c r="I205" s="39"/>
      <c r="J205" s="39"/>
      <c r="K205" s="39"/>
      <c r="L205" s="39"/>
      <c r="M205" s="60"/>
      <c r="N205" s="60"/>
      <c r="O205" s="39"/>
      <c r="P205" s="39"/>
      <c r="Q205" s="39"/>
      <c r="R205" s="39" t="s">
        <v>235</v>
      </c>
      <c r="S205" s="39"/>
      <c r="T205" s="60"/>
      <c r="U205" s="60"/>
      <c r="V205" s="39"/>
      <c r="W205" s="39"/>
      <c r="X205" s="39"/>
      <c r="Y205" s="39"/>
      <c r="Z205" s="39"/>
      <c r="AA205" s="60"/>
      <c r="AB205" s="60"/>
      <c r="AC205" s="59" t="s">
        <v>674</v>
      </c>
      <c r="AD205" s="22"/>
      <c r="AE205" s="75"/>
      <c r="AF205" s="34"/>
      <c r="AG205" s="51"/>
      <c r="AH205" s="51"/>
      <c r="AI205" s="51"/>
      <c r="AJ205" s="51"/>
      <c r="AK205" s="51"/>
      <c r="AL205" s="51"/>
    </row>
    <row r="206" spans="1:38" ht="105" customHeight="1">
      <c r="A206" s="57">
        <v>54</v>
      </c>
      <c r="B206" s="87" t="s">
        <v>582</v>
      </c>
      <c r="C206" s="58" t="s">
        <v>140</v>
      </c>
      <c r="D206" s="58" t="s">
        <v>118</v>
      </c>
      <c r="E206" s="58" t="s">
        <v>907</v>
      </c>
      <c r="F206" s="39">
        <v>6</v>
      </c>
      <c r="G206" s="60"/>
      <c r="H206" s="39"/>
      <c r="I206" s="39" t="s">
        <v>141</v>
      </c>
      <c r="J206" s="39" t="s">
        <v>141</v>
      </c>
      <c r="K206" s="39"/>
      <c r="L206" s="39"/>
      <c r="M206" s="60"/>
      <c r="N206" s="60"/>
      <c r="O206" s="39"/>
      <c r="P206" s="39" t="s">
        <v>141</v>
      </c>
      <c r="Q206" s="39"/>
      <c r="R206" s="39"/>
      <c r="S206" s="39"/>
      <c r="T206" s="60"/>
      <c r="U206" s="60"/>
      <c r="V206" s="39" t="s">
        <v>141</v>
      </c>
      <c r="W206" s="39"/>
      <c r="X206" s="39"/>
      <c r="Y206" s="39"/>
      <c r="Z206" s="39"/>
      <c r="AA206" s="60"/>
      <c r="AB206" s="60"/>
      <c r="AC206" s="59"/>
      <c r="AD206" s="22"/>
      <c r="AE206" s="75"/>
      <c r="AF206" s="34"/>
      <c r="AG206" s="51"/>
      <c r="AH206" s="51"/>
      <c r="AI206" s="51"/>
      <c r="AJ206" s="51"/>
      <c r="AK206" s="51"/>
      <c r="AL206" s="51"/>
    </row>
    <row r="207" spans="1:38" ht="105" customHeight="1">
      <c r="A207" s="57">
        <v>54</v>
      </c>
      <c r="B207" s="87" t="s">
        <v>582</v>
      </c>
      <c r="C207" s="58" t="s">
        <v>106</v>
      </c>
      <c r="D207" s="58" t="s">
        <v>627</v>
      </c>
      <c r="E207" s="58" t="s">
        <v>908</v>
      </c>
      <c r="F207" s="39">
        <v>5</v>
      </c>
      <c r="G207" s="60"/>
      <c r="H207" s="39"/>
      <c r="I207" s="39"/>
      <c r="J207" s="39"/>
      <c r="K207" s="39"/>
      <c r="L207" s="39" t="s">
        <v>107</v>
      </c>
      <c r="M207" s="60"/>
      <c r="N207" s="60"/>
      <c r="O207" s="39"/>
      <c r="P207" s="39"/>
      <c r="Q207" s="39"/>
      <c r="R207" s="39"/>
      <c r="S207" s="39" t="s">
        <v>107</v>
      </c>
      <c r="T207" s="60"/>
      <c r="U207" s="60"/>
      <c r="V207" s="39"/>
      <c r="W207" s="39"/>
      <c r="X207" s="39"/>
      <c r="Y207" s="39"/>
      <c r="Z207" s="39" t="s">
        <v>107</v>
      </c>
      <c r="AA207" s="60"/>
      <c r="AB207" s="60"/>
      <c r="AC207" s="59"/>
      <c r="AD207" s="22"/>
      <c r="AE207" s="75"/>
      <c r="AF207" s="34"/>
      <c r="AG207" s="51"/>
      <c r="AH207" s="51"/>
      <c r="AI207" s="51"/>
      <c r="AJ207" s="51"/>
      <c r="AK207" s="51"/>
      <c r="AL207" s="51"/>
    </row>
    <row r="208" spans="1:38" ht="105" customHeight="1">
      <c r="A208" s="57">
        <v>54</v>
      </c>
      <c r="B208" s="87" t="s">
        <v>582</v>
      </c>
      <c r="C208" s="58" t="s">
        <v>91</v>
      </c>
      <c r="D208" s="58" t="s">
        <v>455</v>
      </c>
      <c r="E208" s="58" t="s">
        <v>456</v>
      </c>
      <c r="F208" s="39">
        <v>4</v>
      </c>
      <c r="G208" s="60"/>
      <c r="H208" s="39" t="s">
        <v>57</v>
      </c>
      <c r="I208" s="39"/>
      <c r="J208" s="39"/>
      <c r="K208" s="39"/>
      <c r="L208" s="39"/>
      <c r="M208" s="60"/>
      <c r="N208" s="60"/>
      <c r="O208" s="39" t="s">
        <v>57</v>
      </c>
      <c r="P208" s="39"/>
      <c r="Q208" s="39" t="s">
        <v>56</v>
      </c>
      <c r="R208" s="39"/>
      <c r="S208" s="39"/>
      <c r="T208" s="60"/>
      <c r="U208" s="60"/>
      <c r="V208" s="39"/>
      <c r="W208" s="39" t="s">
        <v>57</v>
      </c>
      <c r="X208" s="39" t="s">
        <v>57</v>
      </c>
      <c r="Y208" s="39" t="s">
        <v>57</v>
      </c>
      <c r="Z208" s="39"/>
      <c r="AA208" s="60"/>
      <c r="AB208" s="60"/>
      <c r="AC208" s="59"/>
      <c r="AD208" s="22"/>
      <c r="AE208" s="75"/>
      <c r="AF208" s="34"/>
      <c r="AG208" s="51"/>
      <c r="AH208" s="51"/>
      <c r="AI208" s="51"/>
      <c r="AJ208" s="51"/>
      <c r="AK208" s="51"/>
      <c r="AL208" s="51"/>
    </row>
    <row r="209" spans="1:38" ht="105" customHeight="1">
      <c r="A209" s="57">
        <v>55</v>
      </c>
      <c r="B209" s="87" t="s">
        <v>583</v>
      </c>
      <c r="C209" s="58" t="s">
        <v>481</v>
      </c>
      <c r="D209" s="58" t="s">
        <v>23</v>
      </c>
      <c r="E209" s="58" t="s">
        <v>24</v>
      </c>
      <c r="F209" s="39">
        <v>5</v>
      </c>
      <c r="G209" s="60"/>
      <c r="H209" s="71"/>
      <c r="I209" s="71" t="s">
        <v>78</v>
      </c>
      <c r="J209" s="71" t="s">
        <v>78</v>
      </c>
      <c r="K209" s="39"/>
      <c r="L209" s="71"/>
      <c r="M209" s="60"/>
      <c r="N209" s="60"/>
      <c r="O209" s="71" t="s">
        <v>78</v>
      </c>
      <c r="P209" s="39" t="s">
        <v>641</v>
      </c>
      <c r="Q209" s="71"/>
      <c r="R209" s="71"/>
      <c r="S209" s="71"/>
      <c r="T209" s="60"/>
      <c r="U209" s="60"/>
      <c r="V209" s="71"/>
      <c r="W209" s="71"/>
      <c r="X209" s="71"/>
      <c r="Y209" s="71"/>
      <c r="Z209" s="71"/>
      <c r="AA209" s="60"/>
      <c r="AB209" s="60"/>
      <c r="AC209" s="59"/>
      <c r="AD209" s="22"/>
      <c r="AE209" s="75" t="s">
        <v>759</v>
      </c>
      <c r="AF209" s="34"/>
      <c r="AG209" s="51"/>
      <c r="AH209" s="51"/>
      <c r="AI209" s="51"/>
      <c r="AJ209" s="51"/>
      <c r="AK209" s="51"/>
      <c r="AL209" s="51"/>
    </row>
    <row r="210" spans="1:38" ht="105" customHeight="1">
      <c r="A210" s="57">
        <v>55</v>
      </c>
      <c r="B210" s="87" t="s">
        <v>583</v>
      </c>
      <c r="C210" s="58" t="s">
        <v>481</v>
      </c>
      <c r="D210" s="58" t="s">
        <v>23</v>
      </c>
      <c r="E210" s="58" t="s">
        <v>443</v>
      </c>
      <c r="F210" s="161" t="s">
        <v>996</v>
      </c>
      <c r="G210" s="60"/>
      <c r="H210" s="39"/>
      <c r="I210" s="39"/>
      <c r="J210" s="39"/>
      <c r="K210" s="39"/>
      <c r="L210" s="39"/>
      <c r="M210" s="60"/>
      <c r="N210" s="60"/>
      <c r="O210" s="39"/>
      <c r="P210" s="39"/>
      <c r="Q210" s="39"/>
      <c r="R210" s="39"/>
      <c r="S210" s="39"/>
      <c r="T210" s="60"/>
      <c r="U210" s="60"/>
      <c r="V210" s="71"/>
      <c r="W210" s="71"/>
      <c r="X210" s="39"/>
      <c r="Y210" s="39" t="s">
        <v>262</v>
      </c>
      <c r="Z210" s="71"/>
      <c r="AA210" s="60"/>
      <c r="AB210" s="60"/>
      <c r="AC210" s="59"/>
      <c r="AD210" s="22"/>
      <c r="AE210" s="75"/>
      <c r="AF210" s="34"/>
      <c r="AG210" s="51"/>
      <c r="AH210" s="51"/>
      <c r="AI210" s="51"/>
      <c r="AJ210" s="51"/>
      <c r="AK210" s="51"/>
      <c r="AL210" s="51"/>
    </row>
    <row r="211" spans="1:38" ht="105" customHeight="1">
      <c r="A211" s="57">
        <v>55</v>
      </c>
      <c r="B211" s="87" t="s">
        <v>583</v>
      </c>
      <c r="C211" s="58" t="s">
        <v>64</v>
      </c>
      <c r="D211" s="58" t="s">
        <v>23</v>
      </c>
      <c r="E211" s="58" t="s">
        <v>443</v>
      </c>
      <c r="F211" s="39" t="s">
        <v>996</v>
      </c>
      <c r="G211" s="60"/>
      <c r="H211" s="39"/>
      <c r="I211" s="39"/>
      <c r="J211" s="39"/>
      <c r="K211" s="39"/>
      <c r="L211" s="39"/>
      <c r="M211" s="60"/>
      <c r="N211" s="60"/>
      <c r="O211" s="39"/>
      <c r="P211" s="39"/>
      <c r="Q211" s="39"/>
      <c r="R211" s="39"/>
      <c r="S211" s="39"/>
      <c r="T211" s="60"/>
      <c r="U211" s="60"/>
      <c r="V211" s="71"/>
      <c r="W211" s="71"/>
      <c r="X211" s="39"/>
      <c r="Y211" s="39" t="s">
        <v>262</v>
      </c>
      <c r="Z211" s="71"/>
      <c r="AA211" s="60"/>
      <c r="AB211" s="60"/>
      <c r="AC211" s="59"/>
      <c r="AD211" s="22"/>
      <c r="AE211" s="75"/>
      <c r="AF211" s="34"/>
      <c r="AG211" s="51"/>
      <c r="AH211" s="51"/>
      <c r="AI211" s="51"/>
      <c r="AJ211" s="51"/>
      <c r="AK211" s="51"/>
      <c r="AL211" s="51"/>
    </row>
    <row r="212" spans="1:38" ht="105" customHeight="1">
      <c r="A212" s="57">
        <v>55</v>
      </c>
      <c r="B212" s="87" t="s">
        <v>583</v>
      </c>
      <c r="C212" s="58" t="s">
        <v>159</v>
      </c>
      <c r="D212" s="58" t="s">
        <v>480</v>
      </c>
      <c r="E212" s="58" t="s">
        <v>674</v>
      </c>
      <c r="F212" s="39">
        <v>6</v>
      </c>
      <c r="G212" s="60"/>
      <c r="H212" s="39"/>
      <c r="I212" s="39"/>
      <c r="J212" s="39"/>
      <c r="K212" s="39" t="s">
        <v>232</v>
      </c>
      <c r="L212" s="39" t="s">
        <v>232</v>
      </c>
      <c r="M212" s="60"/>
      <c r="N212" s="60"/>
      <c r="O212" s="39"/>
      <c r="P212" s="39"/>
      <c r="Q212" s="39" t="s">
        <v>186</v>
      </c>
      <c r="R212" s="39" t="s">
        <v>161</v>
      </c>
      <c r="S212" s="39" t="s">
        <v>161</v>
      </c>
      <c r="T212" s="60"/>
      <c r="U212" s="60"/>
      <c r="V212" s="39" t="s">
        <v>161</v>
      </c>
      <c r="W212" s="39"/>
      <c r="X212" s="39" t="s">
        <v>161</v>
      </c>
      <c r="Y212" s="39"/>
      <c r="Z212" s="39"/>
      <c r="AA212" s="60"/>
      <c r="AB212" s="60"/>
      <c r="AC212" s="59"/>
      <c r="AD212" s="22"/>
      <c r="AE212" s="75" t="s">
        <v>648</v>
      </c>
      <c r="AF212" s="34"/>
      <c r="AG212" s="51"/>
      <c r="AH212" s="51"/>
      <c r="AI212" s="51"/>
      <c r="AJ212" s="51"/>
      <c r="AK212" s="51"/>
      <c r="AL212" s="51"/>
    </row>
    <row r="213" spans="1:38" ht="105" customHeight="1">
      <c r="A213" s="57">
        <v>55</v>
      </c>
      <c r="B213" s="87" t="s">
        <v>583</v>
      </c>
      <c r="C213" s="58" t="s">
        <v>159</v>
      </c>
      <c r="D213" s="58" t="s">
        <v>480</v>
      </c>
      <c r="E213" s="58" t="s">
        <v>443</v>
      </c>
      <c r="F213" s="39">
        <v>4</v>
      </c>
      <c r="G213" s="60"/>
      <c r="H213" s="39"/>
      <c r="I213" s="39"/>
      <c r="J213" s="39"/>
      <c r="K213" s="39"/>
      <c r="L213" s="39"/>
      <c r="M213" s="60"/>
      <c r="N213" s="60"/>
      <c r="O213" s="39"/>
      <c r="P213" s="39"/>
      <c r="Q213" s="39"/>
      <c r="R213" s="39"/>
      <c r="S213" s="39"/>
      <c r="T213" s="60"/>
      <c r="U213" s="60"/>
      <c r="V213" s="39"/>
      <c r="W213" s="39"/>
      <c r="X213" s="39"/>
      <c r="Y213" s="39"/>
      <c r="Z213" s="39" t="s">
        <v>232</v>
      </c>
      <c r="AA213" s="60"/>
      <c r="AB213" s="60"/>
      <c r="AC213" s="59" t="s">
        <v>674</v>
      </c>
      <c r="AD213" s="22"/>
      <c r="AE213" s="75"/>
      <c r="AF213" s="34"/>
      <c r="AG213" s="51"/>
      <c r="AH213" s="51"/>
      <c r="AI213" s="51"/>
      <c r="AJ213" s="51"/>
      <c r="AK213" s="51"/>
      <c r="AL213" s="51"/>
    </row>
    <row r="214" spans="1:38" ht="105" customHeight="1">
      <c r="A214" s="57">
        <v>55</v>
      </c>
      <c r="B214" s="87" t="s">
        <v>583</v>
      </c>
      <c r="C214" s="58" t="s">
        <v>528</v>
      </c>
      <c r="D214" s="58" t="s">
        <v>480</v>
      </c>
      <c r="E214" s="58" t="s">
        <v>443</v>
      </c>
      <c r="F214" s="39">
        <v>4</v>
      </c>
      <c r="G214" s="60"/>
      <c r="H214" s="39"/>
      <c r="I214" s="39"/>
      <c r="J214" s="39"/>
      <c r="K214" s="39"/>
      <c r="L214" s="39"/>
      <c r="M214" s="60"/>
      <c r="N214" s="60"/>
      <c r="O214" s="39"/>
      <c r="P214" s="39"/>
      <c r="Q214" s="39"/>
      <c r="R214" s="39"/>
      <c r="S214" s="39"/>
      <c r="T214" s="60"/>
      <c r="U214" s="60"/>
      <c r="V214" s="39"/>
      <c r="W214" s="39"/>
      <c r="X214" s="39"/>
      <c r="Y214" s="39"/>
      <c r="Z214" s="39" t="s">
        <v>232</v>
      </c>
      <c r="AA214" s="60"/>
      <c r="AB214" s="60"/>
      <c r="AC214" s="59" t="s">
        <v>674</v>
      </c>
      <c r="AD214" s="22"/>
      <c r="AE214" s="75"/>
      <c r="AF214" s="34"/>
      <c r="AG214" s="51"/>
      <c r="AH214" s="51"/>
      <c r="AI214" s="51"/>
      <c r="AJ214" s="51"/>
      <c r="AK214" s="51"/>
      <c r="AL214" s="51"/>
    </row>
    <row r="215" spans="1:38" ht="105" customHeight="1">
      <c r="A215" s="57">
        <v>55</v>
      </c>
      <c r="B215" s="87" t="s">
        <v>583</v>
      </c>
      <c r="C215" s="58" t="s">
        <v>113</v>
      </c>
      <c r="D215" s="58" t="s">
        <v>27</v>
      </c>
      <c r="E215" s="58" t="s">
        <v>645</v>
      </c>
      <c r="F215" s="39">
        <v>6</v>
      </c>
      <c r="G215" s="60"/>
      <c r="H215" s="39"/>
      <c r="I215" s="39"/>
      <c r="J215" s="39"/>
      <c r="K215" s="39"/>
      <c r="L215" s="39"/>
      <c r="M215" s="60"/>
      <c r="N215" s="60"/>
      <c r="O215" s="39"/>
      <c r="P215" s="39"/>
      <c r="Q215" s="39"/>
      <c r="R215" s="39"/>
      <c r="S215" s="39"/>
      <c r="T215" s="60"/>
      <c r="U215" s="60"/>
      <c r="V215" s="39"/>
      <c r="W215" s="39" t="s">
        <v>235</v>
      </c>
      <c r="X215" s="39"/>
      <c r="Y215" s="39"/>
      <c r="Z215" s="39"/>
      <c r="AA215" s="60"/>
      <c r="AB215" s="60"/>
      <c r="AC215" s="59"/>
      <c r="AD215" s="22"/>
      <c r="AE215" s="75"/>
      <c r="AF215" s="34"/>
      <c r="AG215" s="51"/>
      <c r="AH215" s="51"/>
      <c r="AI215" s="51"/>
      <c r="AJ215" s="51"/>
      <c r="AK215" s="51"/>
      <c r="AL215" s="51"/>
    </row>
    <row r="216" spans="1:38" ht="105" customHeight="1">
      <c r="A216" s="57">
        <v>56</v>
      </c>
      <c r="B216" s="87" t="s">
        <v>584</v>
      </c>
      <c r="C216" s="58" t="s">
        <v>124</v>
      </c>
      <c r="D216" s="58" t="s">
        <v>480</v>
      </c>
      <c r="E216" s="58" t="s">
        <v>674</v>
      </c>
      <c r="F216" s="39">
        <v>6</v>
      </c>
      <c r="G216" s="60"/>
      <c r="H216" s="39" t="s">
        <v>232</v>
      </c>
      <c r="I216" s="39" t="s">
        <v>187</v>
      </c>
      <c r="J216" s="39"/>
      <c r="K216" s="39"/>
      <c r="L216" s="39"/>
      <c r="M216" s="60"/>
      <c r="N216" s="60"/>
      <c r="O216" s="39"/>
      <c r="P216" s="39"/>
      <c r="Q216" s="39"/>
      <c r="R216" s="39"/>
      <c r="S216" s="39"/>
      <c r="T216" s="60"/>
      <c r="U216" s="60"/>
      <c r="V216" s="39"/>
      <c r="W216" s="39"/>
      <c r="X216" s="39"/>
      <c r="Y216" s="39"/>
      <c r="Z216" s="39"/>
      <c r="AA216" s="60"/>
      <c r="AB216" s="60"/>
      <c r="AC216" s="59"/>
      <c r="AD216" s="22"/>
      <c r="AE216" s="75" t="s">
        <v>643</v>
      </c>
      <c r="AF216" s="34"/>
      <c r="AG216" s="51"/>
      <c r="AH216" s="51"/>
      <c r="AI216" s="51"/>
      <c r="AJ216" s="51"/>
      <c r="AK216" s="51"/>
      <c r="AL216" s="51"/>
    </row>
    <row r="217" spans="1:38" ht="105" customHeight="1">
      <c r="A217" s="57">
        <v>56</v>
      </c>
      <c r="B217" s="87" t="s">
        <v>584</v>
      </c>
      <c r="C217" s="58" t="s">
        <v>124</v>
      </c>
      <c r="D217" s="58" t="s">
        <v>480</v>
      </c>
      <c r="E217" s="58" t="s">
        <v>443</v>
      </c>
      <c r="F217" s="39">
        <v>4</v>
      </c>
      <c r="G217" s="60"/>
      <c r="H217" s="39"/>
      <c r="I217" s="39"/>
      <c r="J217" s="39"/>
      <c r="K217" s="39"/>
      <c r="L217" s="39"/>
      <c r="M217" s="60"/>
      <c r="N217" s="60"/>
      <c r="O217" s="39"/>
      <c r="P217" s="39"/>
      <c r="Q217" s="39"/>
      <c r="R217" s="39"/>
      <c r="S217" s="39" t="s">
        <v>187</v>
      </c>
      <c r="T217" s="60"/>
      <c r="U217" s="60"/>
      <c r="V217" s="39"/>
      <c r="W217" s="39"/>
      <c r="X217" s="39"/>
      <c r="Y217" s="39"/>
      <c r="Z217" s="39"/>
      <c r="AA217" s="60"/>
      <c r="AB217" s="60"/>
      <c r="AC217" s="59" t="s">
        <v>674</v>
      </c>
      <c r="AD217" s="22"/>
      <c r="AE217" s="75"/>
      <c r="AF217" s="34"/>
      <c r="AG217" s="51"/>
      <c r="AH217" s="51"/>
      <c r="AI217" s="51"/>
      <c r="AJ217" s="51"/>
      <c r="AK217" s="51"/>
      <c r="AL217" s="51"/>
    </row>
    <row r="218" spans="1:38" ht="105" customHeight="1">
      <c r="A218" s="57">
        <v>56</v>
      </c>
      <c r="B218" s="87" t="s">
        <v>584</v>
      </c>
      <c r="C218" s="58" t="s">
        <v>133</v>
      </c>
      <c r="D218" s="58" t="s">
        <v>480</v>
      </c>
      <c r="E218" s="58" t="s">
        <v>443</v>
      </c>
      <c r="F218" s="39">
        <v>4</v>
      </c>
      <c r="G218" s="60"/>
      <c r="H218" s="39"/>
      <c r="I218" s="39"/>
      <c r="J218" s="39"/>
      <c r="K218" s="39"/>
      <c r="L218" s="39"/>
      <c r="M218" s="60"/>
      <c r="N218" s="60"/>
      <c r="O218" s="39"/>
      <c r="P218" s="39"/>
      <c r="Q218" s="39"/>
      <c r="R218" s="39"/>
      <c r="S218" s="39" t="s">
        <v>187</v>
      </c>
      <c r="T218" s="60"/>
      <c r="U218" s="60"/>
      <c r="V218" s="39"/>
      <c r="W218" s="39"/>
      <c r="X218" s="39"/>
      <c r="Y218" s="39"/>
      <c r="Z218" s="39"/>
      <c r="AA218" s="60"/>
      <c r="AB218" s="60"/>
      <c r="AC218" s="59" t="s">
        <v>674</v>
      </c>
      <c r="AD218" s="22"/>
      <c r="AE218" s="75"/>
      <c r="AF218" s="34"/>
      <c r="AG218" s="51"/>
      <c r="AH218" s="51"/>
      <c r="AI218" s="51"/>
      <c r="AJ218" s="51"/>
      <c r="AK218" s="51"/>
      <c r="AL218" s="51"/>
    </row>
    <row r="219" spans="1:38" ht="105" customHeight="1">
      <c r="A219" s="57">
        <v>56</v>
      </c>
      <c r="B219" s="87" t="s">
        <v>584</v>
      </c>
      <c r="C219" s="58" t="s">
        <v>140</v>
      </c>
      <c r="D219" s="58" t="s">
        <v>118</v>
      </c>
      <c r="E219" s="58" t="s">
        <v>728</v>
      </c>
      <c r="F219" s="39">
        <v>6</v>
      </c>
      <c r="G219" s="60"/>
      <c r="H219" s="39"/>
      <c r="I219" s="39"/>
      <c r="J219" s="39"/>
      <c r="K219" s="39" t="s">
        <v>141</v>
      </c>
      <c r="L219" s="39"/>
      <c r="M219" s="60"/>
      <c r="N219" s="60"/>
      <c r="O219" s="39" t="s">
        <v>141</v>
      </c>
      <c r="P219" s="39"/>
      <c r="Q219" s="39"/>
      <c r="R219" s="39"/>
      <c r="S219" s="39"/>
      <c r="T219" s="60"/>
      <c r="U219" s="60"/>
      <c r="V219" s="39"/>
      <c r="W219" s="39" t="s">
        <v>141</v>
      </c>
      <c r="X219" s="39"/>
      <c r="Y219" s="39"/>
      <c r="Z219" s="39"/>
      <c r="AA219" s="60"/>
      <c r="AB219" s="60"/>
      <c r="AC219" s="59"/>
      <c r="AD219" s="22"/>
      <c r="AE219" s="75" t="s">
        <v>722</v>
      </c>
      <c r="AF219" s="34"/>
      <c r="AG219" s="51"/>
      <c r="AH219" s="51"/>
      <c r="AI219" s="51"/>
      <c r="AJ219" s="51"/>
      <c r="AK219" s="51"/>
      <c r="AL219" s="51"/>
    </row>
    <row r="220" spans="1:38" ht="105" customHeight="1">
      <c r="A220" s="57">
        <v>56</v>
      </c>
      <c r="B220" s="87" t="s">
        <v>584</v>
      </c>
      <c r="C220" s="58" t="s">
        <v>142</v>
      </c>
      <c r="D220" s="58" t="s">
        <v>118</v>
      </c>
      <c r="E220" s="58" t="s">
        <v>443</v>
      </c>
      <c r="F220" s="39">
        <v>4</v>
      </c>
      <c r="G220" s="60"/>
      <c r="H220" s="39"/>
      <c r="I220" s="39"/>
      <c r="J220" s="39"/>
      <c r="K220" s="39"/>
      <c r="L220" s="39"/>
      <c r="M220" s="60"/>
      <c r="N220" s="60"/>
      <c r="O220" s="39"/>
      <c r="P220" s="39"/>
      <c r="Q220" s="39"/>
      <c r="R220" s="39"/>
      <c r="S220" s="39"/>
      <c r="T220" s="60"/>
      <c r="U220" s="60"/>
      <c r="V220" s="39"/>
      <c r="W220" s="39"/>
      <c r="X220" s="39"/>
      <c r="Y220" s="39"/>
      <c r="Z220" s="39" t="s">
        <v>168</v>
      </c>
      <c r="AA220" s="60"/>
      <c r="AB220" s="60"/>
      <c r="AC220" s="197" t="s">
        <v>961</v>
      </c>
      <c r="AD220" s="22"/>
      <c r="AE220" s="75"/>
      <c r="AF220" s="34"/>
      <c r="AG220" s="51"/>
      <c r="AH220" s="51"/>
      <c r="AI220" s="51"/>
      <c r="AJ220" s="51"/>
      <c r="AK220" s="51"/>
      <c r="AL220" s="51"/>
    </row>
    <row r="221" spans="1:38" ht="105" customHeight="1">
      <c r="A221" s="57">
        <v>56</v>
      </c>
      <c r="B221" s="87" t="s">
        <v>584</v>
      </c>
      <c r="C221" s="58" t="s">
        <v>153</v>
      </c>
      <c r="D221" s="58" t="s">
        <v>118</v>
      </c>
      <c r="E221" s="58" t="s">
        <v>443</v>
      </c>
      <c r="F221" s="39">
        <v>4</v>
      </c>
      <c r="G221" s="60"/>
      <c r="H221" s="39"/>
      <c r="I221" s="39"/>
      <c r="J221" s="39"/>
      <c r="K221" s="39"/>
      <c r="L221" s="39"/>
      <c r="M221" s="60"/>
      <c r="N221" s="60"/>
      <c r="O221" s="39"/>
      <c r="P221" s="39"/>
      <c r="Q221" s="39"/>
      <c r="R221" s="39"/>
      <c r="S221" s="39"/>
      <c r="T221" s="60"/>
      <c r="U221" s="60"/>
      <c r="V221" s="39"/>
      <c r="W221" s="39"/>
      <c r="X221" s="39"/>
      <c r="Y221" s="39"/>
      <c r="Z221" s="39" t="s">
        <v>168</v>
      </c>
      <c r="AA221" s="60"/>
      <c r="AB221" s="60"/>
      <c r="AC221" s="59" t="s">
        <v>728</v>
      </c>
      <c r="AD221" s="22"/>
      <c r="AE221" s="75"/>
      <c r="AF221" s="34"/>
      <c r="AG221" s="51"/>
      <c r="AH221" s="51"/>
      <c r="AI221" s="51"/>
      <c r="AJ221" s="51"/>
      <c r="AK221" s="51"/>
      <c r="AL221" s="51"/>
    </row>
    <row r="222" spans="1:38" ht="105" customHeight="1">
      <c r="A222" s="57">
        <v>56</v>
      </c>
      <c r="B222" s="87" t="s">
        <v>584</v>
      </c>
      <c r="C222" s="58" t="s">
        <v>64</v>
      </c>
      <c r="D222" s="58" t="s">
        <v>23</v>
      </c>
      <c r="E222" s="58" t="s">
        <v>24</v>
      </c>
      <c r="F222" s="39">
        <v>5</v>
      </c>
      <c r="G222" s="60"/>
      <c r="H222" s="39"/>
      <c r="I222" s="39"/>
      <c r="J222" s="39" t="s">
        <v>63</v>
      </c>
      <c r="K222" s="39"/>
      <c r="L222" s="39"/>
      <c r="M222" s="60"/>
      <c r="N222" s="60"/>
      <c r="O222" s="39"/>
      <c r="P222" s="71" t="s">
        <v>262</v>
      </c>
      <c r="Q222" s="39"/>
      <c r="R222" s="39"/>
      <c r="S222" s="39"/>
      <c r="T222" s="60"/>
      <c r="U222" s="60"/>
      <c r="V222" s="71" t="s">
        <v>78</v>
      </c>
      <c r="W222" s="71"/>
      <c r="X222" s="39"/>
      <c r="Y222" s="39"/>
      <c r="Z222" s="39"/>
      <c r="AA222" s="60"/>
      <c r="AB222" s="60"/>
      <c r="AC222" s="59"/>
      <c r="AD222" s="22"/>
      <c r="AE222" s="75" t="s">
        <v>776</v>
      </c>
      <c r="AF222" s="34"/>
      <c r="AG222" s="51"/>
      <c r="AH222" s="51"/>
      <c r="AI222" s="51"/>
      <c r="AJ222" s="51"/>
      <c r="AK222" s="51"/>
      <c r="AL222" s="51"/>
    </row>
    <row r="223" spans="1:38" ht="105" customHeight="1">
      <c r="A223" s="57">
        <v>56</v>
      </c>
      <c r="B223" s="87" t="s">
        <v>584</v>
      </c>
      <c r="C223" s="58" t="s">
        <v>133</v>
      </c>
      <c r="D223" s="58" t="s">
        <v>730</v>
      </c>
      <c r="E223" s="58" t="s">
        <v>669</v>
      </c>
      <c r="F223" s="39">
        <v>5</v>
      </c>
      <c r="G223" s="60"/>
      <c r="H223" s="39"/>
      <c r="I223" s="39"/>
      <c r="J223" s="39"/>
      <c r="K223" s="39"/>
      <c r="L223" s="39" t="s">
        <v>554</v>
      </c>
      <c r="M223" s="60"/>
      <c r="N223" s="60"/>
      <c r="O223" s="39"/>
      <c r="P223" s="39"/>
      <c r="Q223" s="39" t="s">
        <v>134</v>
      </c>
      <c r="R223" s="39" t="s">
        <v>132</v>
      </c>
      <c r="S223" s="39"/>
      <c r="T223" s="60"/>
      <c r="U223" s="60"/>
      <c r="V223" s="39"/>
      <c r="W223" s="39"/>
      <c r="X223" s="39" t="s">
        <v>45</v>
      </c>
      <c r="Y223" s="39" t="s">
        <v>132</v>
      </c>
      <c r="Z223" s="39"/>
      <c r="AA223" s="60"/>
      <c r="AB223" s="60"/>
      <c r="AC223" s="59"/>
      <c r="AD223" s="22"/>
      <c r="AE223" s="75"/>
      <c r="AF223" s="34"/>
      <c r="AG223" s="51"/>
      <c r="AH223" s="51"/>
      <c r="AI223" s="51"/>
      <c r="AJ223" s="51"/>
      <c r="AK223" s="51"/>
      <c r="AL223" s="51"/>
    </row>
    <row r="224" spans="1:38" ht="105" customHeight="1">
      <c r="A224" s="57">
        <v>57</v>
      </c>
      <c r="B224" s="87" t="s">
        <v>585</v>
      </c>
      <c r="C224" s="58" t="s">
        <v>729</v>
      </c>
      <c r="D224" s="58" t="s">
        <v>480</v>
      </c>
      <c r="E224" s="58" t="s">
        <v>674</v>
      </c>
      <c r="F224" s="39">
        <v>6</v>
      </c>
      <c r="G224" s="60"/>
      <c r="H224" s="39"/>
      <c r="I224" s="39"/>
      <c r="J224" s="39"/>
      <c r="K224" s="39"/>
      <c r="L224" s="39" t="s">
        <v>149</v>
      </c>
      <c r="M224" s="60"/>
      <c r="N224" s="60"/>
      <c r="O224" s="71"/>
      <c r="P224" s="71"/>
      <c r="Q224" s="71"/>
      <c r="R224" s="39"/>
      <c r="S224" s="39" t="s">
        <v>149</v>
      </c>
      <c r="T224" s="60"/>
      <c r="U224" s="60"/>
      <c r="V224" s="71"/>
      <c r="W224" s="71"/>
      <c r="X224" s="71"/>
      <c r="Y224" s="71"/>
      <c r="Z224" s="39" t="s">
        <v>110</v>
      </c>
      <c r="AA224" s="60"/>
      <c r="AB224" s="60"/>
      <c r="AC224" s="59"/>
      <c r="AD224" s="22"/>
      <c r="AE224" s="75" t="s">
        <v>648</v>
      </c>
      <c r="AF224" s="34"/>
      <c r="AG224" s="51"/>
      <c r="AH224" s="51"/>
      <c r="AI224" s="51"/>
      <c r="AJ224" s="51"/>
      <c r="AK224" s="51"/>
      <c r="AL224" s="51"/>
    </row>
    <row r="225" spans="1:38" ht="105" customHeight="1">
      <c r="A225" s="57">
        <v>57</v>
      </c>
      <c r="B225" s="87" t="s">
        <v>585</v>
      </c>
      <c r="C225" s="58" t="s">
        <v>135</v>
      </c>
      <c r="D225" s="58" t="s">
        <v>118</v>
      </c>
      <c r="E225" s="58" t="s">
        <v>728</v>
      </c>
      <c r="F225" s="39">
        <v>6</v>
      </c>
      <c r="G225" s="60"/>
      <c r="H225" s="39"/>
      <c r="I225" s="39"/>
      <c r="J225" s="39" t="s">
        <v>167</v>
      </c>
      <c r="K225" s="39"/>
      <c r="L225" s="39"/>
      <c r="M225" s="60"/>
      <c r="N225" s="60"/>
      <c r="O225" s="39" t="s">
        <v>123</v>
      </c>
      <c r="P225" s="39" t="s">
        <v>167</v>
      </c>
      <c r="Q225" s="71"/>
      <c r="R225" s="71"/>
      <c r="S225" s="71"/>
      <c r="T225" s="60"/>
      <c r="U225" s="60"/>
      <c r="V225" s="39" t="s">
        <v>123</v>
      </c>
      <c r="W225" s="39" t="s">
        <v>123</v>
      </c>
      <c r="X225" s="39"/>
      <c r="Y225" s="39"/>
      <c r="Z225" s="39"/>
      <c r="AA225" s="60"/>
      <c r="AB225" s="60"/>
      <c r="AC225" s="59"/>
      <c r="AD225" s="22"/>
      <c r="AE225" s="75" t="s">
        <v>789</v>
      </c>
      <c r="AF225" s="34"/>
      <c r="AG225" s="51"/>
      <c r="AH225" s="51"/>
      <c r="AI225" s="51"/>
      <c r="AJ225" s="51"/>
      <c r="AK225" s="51"/>
      <c r="AL225" s="51"/>
    </row>
    <row r="226" spans="1:38" ht="105" customHeight="1">
      <c r="A226" s="57">
        <v>57</v>
      </c>
      <c r="B226" s="87" t="s">
        <v>585</v>
      </c>
      <c r="C226" s="58" t="s">
        <v>64</v>
      </c>
      <c r="D226" s="58" t="s">
        <v>23</v>
      </c>
      <c r="E226" s="58" t="s">
        <v>24</v>
      </c>
      <c r="F226" s="39">
        <v>5</v>
      </c>
      <c r="G226" s="60"/>
      <c r="H226" s="71" t="s">
        <v>641</v>
      </c>
      <c r="I226" s="71"/>
      <c r="J226" s="71"/>
      <c r="K226" s="71" t="s">
        <v>641</v>
      </c>
      <c r="L226" s="39"/>
      <c r="M226" s="60"/>
      <c r="N226" s="60"/>
      <c r="O226" s="71"/>
      <c r="P226" s="71"/>
      <c r="Q226" s="39" t="s">
        <v>641</v>
      </c>
      <c r="R226" s="39" t="s">
        <v>130</v>
      </c>
      <c r="S226" s="39"/>
      <c r="T226" s="60"/>
      <c r="U226" s="60"/>
      <c r="V226" s="71"/>
      <c r="W226" s="71"/>
      <c r="X226" s="39" t="s">
        <v>641</v>
      </c>
      <c r="Y226" s="39" t="s">
        <v>641</v>
      </c>
      <c r="Z226" s="39"/>
      <c r="AA226" s="60"/>
      <c r="AB226" s="60"/>
      <c r="AC226" s="59"/>
      <c r="AD226" s="22"/>
      <c r="AE226" s="75" t="s">
        <v>877</v>
      </c>
      <c r="AF226" s="34"/>
      <c r="AG226" s="51"/>
      <c r="AH226" s="51"/>
      <c r="AI226" s="51"/>
      <c r="AJ226" s="51"/>
      <c r="AK226" s="51"/>
      <c r="AL226" s="51"/>
    </row>
    <row r="227" spans="1:38" ht="105" customHeight="1">
      <c r="A227" s="57">
        <v>58</v>
      </c>
      <c r="B227" s="87" t="s">
        <v>586</v>
      </c>
      <c r="C227" s="58" t="s">
        <v>729</v>
      </c>
      <c r="D227" s="58" t="s">
        <v>480</v>
      </c>
      <c r="E227" s="58" t="s">
        <v>674</v>
      </c>
      <c r="F227" s="39">
        <v>6</v>
      </c>
      <c r="G227" s="60"/>
      <c r="H227" s="39" t="s">
        <v>132</v>
      </c>
      <c r="I227" s="39" t="s">
        <v>132</v>
      </c>
      <c r="J227" s="39"/>
      <c r="K227" s="39"/>
      <c r="L227" s="39"/>
      <c r="M227" s="60"/>
      <c r="N227" s="60"/>
      <c r="O227" s="39" t="s">
        <v>164</v>
      </c>
      <c r="P227" s="39" t="s">
        <v>110</v>
      </c>
      <c r="Q227" s="71"/>
      <c r="R227" s="39"/>
      <c r="S227" s="39"/>
      <c r="T227" s="60"/>
      <c r="U227" s="60"/>
      <c r="V227" s="39"/>
      <c r="W227" s="39"/>
      <c r="X227" s="39"/>
      <c r="Y227" s="39"/>
      <c r="Z227" s="39"/>
      <c r="AA227" s="60"/>
      <c r="AB227" s="60"/>
      <c r="AC227" s="59"/>
      <c r="AD227" s="22"/>
      <c r="AE227" s="75" t="s">
        <v>667</v>
      </c>
      <c r="AF227" s="34"/>
      <c r="AG227" s="51"/>
      <c r="AH227" s="51"/>
      <c r="AI227" s="51"/>
      <c r="AJ227" s="51"/>
      <c r="AK227" s="51"/>
      <c r="AL227" s="51"/>
    </row>
    <row r="228" spans="1:38" ht="105" customHeight="1">
      <c r="A228" s="57">
        <v>58</v>
      </c>
      <c r="B228" s="87" t="s">
        <v>586</v>
      </c>
      <c r="C228" s="58" t="s">
        <v>729</v>
      </c>
      <c r="D228" s="58" t="s">
        <v>480</v>
      </c>
      <c r="E228" s="58" t="s">
        <v>443</v>
      </c>
      <c r="F228" s="39">
        <v>4</v>
      </c>
      <c r="G228" s="60"/>
      <c r="H228" s="39"/>
      <c r="I228" s="39"/>
      <c r="J228" s="39"/>
      <c r="K228" s="39"/>
      <c r="L228" s="39"/>
      <c r="M228" s="60"/>
      <c r="N228" s="60"/>
      <c r="O228" s="39"/>
      <c r="P228" s="39"/>
      <c r="Q228" s="71"/>
      <c r="R228" s="39"/>
      <c r="S228" s="39"/>
      <c r="T228" s="60"/>
      <c r="U228" s="60"/>
      <c r="V228" s="39"/>
      <c r="W228" s="39"/>
      <c r="X228" s="39" t="s">
        <v>226</v>
      </c>
      <c r="Y228" s="39"/>
      <c r="Z228" s="39"/>
      <c r="AA228" s="60"/>
      <c r="AB228" s="60"/>
      <c r="AC228" s="59" t="s">
        <v>674</v>
      </c>
      <c r="AD228" s="22">
        <f>75-48-4</f>
        <v>23</v>
      </c>
      <c r="AE228" s="75"/>
      <c r="AF228" s="34"/>
      <c r="AG228" s="51"/>
      <c r="AH228" s="51"/>
      <c r="AI228" s="51"/>
      <c r="AJ228" s="51"/>
      <c r="AK228" s="51"/>
      <c r="AL228" s="51"/>
    </row>
    <row r="229" spans="1:38" ht="105" customHeight="1">
      <c r="A229" s="57">
        <v>58</v>
      </c>
      <c r="B229" s="87" t="s">
        <v>586</v>
      </c>
      <c r="C229" s="58" t="s">
        <v>112</v>
      </c>
      <c r="D229" s="58" t="s">
        <v>480</v>
      </c>
      <c r="E229" s="58" t="s">
        <v>443</v>
      </c>
      <c r="F229" s="39">
        <v>4</v>
      </c>
      <c r="G229" s="60"/>
      <c r="H229" s="39"/>
      <c r="I229" s="39"/>
      <c r="J229" s="39"/>
      <c r="K229" s="39"/>
      <c r="L229" s="39"/>
      <c r="M229" s="60"/>
      <c r="N229" s="60"/>
      <c r="O229" s="39"/>
      <c r="P229" s="39"/>
      <c r="Q229" s="71"/>
      <c r="R229" s="39"/>
      <c r="S229" s="39"/>
      <c r="T229" s="60"/>
      <c r="U229" s="60"/>
      <c r="V229" s="39"/>
      <c r="W229" s="39"/>
      <c r="X229" s="39" t="s">
        <v>226</v>
      </c>
      <c r="Y229" s="39"/>
      <c r="Z229" s="39"/>
      <c r="AA229" s="60"/>
      <c r="AB229" s="60"/>
      <c r="AC229" s="59" t="s">
        <v>674</v>
      </c>
      <c r="AD229" s="22"/>
      <c r="AE229" s="75"/>
      <c r="AF229" s="34"/>
      <c r="AG229" s="51"/>
      <c r="AH229" s="51"/>
      <c r="AI229" s="51"/>
      <c r="AJ229" s="51"/>
      <c r="AK229" s="51"/>
      <c r="AL229" s="51"/>
    </row>
    <row r="230" spans="1:38" ht="105" customHeight="1">
      <c r="A230" s="57">
        <v>58</v>
      </c>
      <c r="B230" s="87" t="s">
        <v>586</v>
      </c>
      <c r="C230" s="58" t="s">
        <v>189</v>
      </c>
      <c r="D230" s="58" t="s">
        <v>595</v>
      </c>
      <c r="E230" s="58" t="s">
        <v>808</v>
      </c>
      <c r="F230" s="39">
        <v>5</v>
      </c>
      <c r="G230" s="60"/>
      <c r="H230" s="39"/>
      <c r="I230" s="39"/>
      <c r="J230" s="39"/>
      <c r="K230" s="39" t="s">
        <v>554</v>
      </c>
      <c r="L230" s="39"/>
      <c r="M230" s="60"/>
      <c r="N230" s="60"/>
      <c r="O230" s="39"/>
      <c r="P230" s="39"/>
      <c r="Q230" s="71"/>
      <c r="R230" s="71" t="s">
        <v>110</v>
      </c>
      <c r="S230" s="39"/>
      <c r="T230" s="60"/>
      <c r="U230" s="60"/>
      <c r="V230" s="39" t="s">
        <v>110</v>
      </c>
      <c r="W230" s="39"/>
      <c r="X230" s="39"/>
      <c r="Y230" s="39"/>
      <c r="Z230" s="39"/>
      <c r="AA230" s="60"/>
      <c r="AB230" s="60"/>
      <c r="AC230" s="59"/>
      <c r="AD230" s="22"/>
      <c r="AE230" s="75"/>
      <c r="AF230" s="34"/>
      <c r="AG230" s="51"/>
      <c r="AH230" s="51"/>
      <c r="AI230" s="51"/>
      <c r="AJ230" s="51"/>
      <c r="AK230" s="51"/>
      <c r="AL230" s="51"/>
    </row>
    <row r="231" spans="1:38" ht="105" customHeight="1">
      <c r="A231" s="57">
        <v>58</v>
      </c>
      <c r="B231" s="87" t="s">
        <v>586</v>
      </c>
      <c r="C231" s="58" t="s">
        <v>481</v>
      </c>
      <c r="D231" s="58" t="s">
        <v>23</v>
      </c>
      <c r="E231" s="58" t="s">
        <v>24</v>
      </c>
      <c r="F231" s="39">
        <v>5</v>
      </c>
      <c r="G231" s="60"/>
      <c r="H231" s="39"/>
      <c r="I231" s="39"/>
      <c r="J231" s="39"/>
      <c r="K231" s="39"/>
      <c r="L231" s="71" t="s">
        <v>66</v>
      </c>
      <c r="M231" s="60"/>
      <c r="N231" s="60"/>
      <c r="O231" s="71"/>
      <c r="P231" s="71"/>
      <c r="Q231" s="71"/>
      <c r="R231" s="39"/>
      <c r="S231" s="71" t="s">
        <v>641</v>
      </c>
      <c r="T231" s="60"/>
      <c r="U231" s="60"/>
      <c r="V231" s="39"/>
      <c r="W231" s="71" t="s">
        <v>241</v>
      </c>
      <c r="X231" s="39"/>
      <c r="Y231" s="39"/>
      <c r="Z231" s="71" t="s">
        <v>194</v>
      </c>
      <c r="AA231" s="60"/>
      <c r="AB231" s="60"/>
      <c r="AC231" s="59"/>
      <c r="AD231" s="22"/>
      <c r="AE231" s="75" t="s">
        <v>724</v>
      </c>
      <c r="AF231" s="34"/>
      <c r="AG231" s="51"/>
      <c r="AH231" s="51"/>
      <c r="AI231" s="51"/>
      <c r="AJ231" s="51"/>
      <c r="AK231" s="51"/>
      <c r="AL231" s="51"/>
    </row>
    <row r="232" spans="1:38" ht="105" customHeight="1">
      <c r="A232" s="57">
        <v>58</v>
      </c>
      <c r="B232" s="87" t="s">
        <v>586</v>
      </c>
      <c r="C232" s="58" t="s">
        <v>826</v>
      </c>
      <c r="D232" s="58" t="s">
        <v>35</v>
      </c>
      <c r="E232" s="58" t="s">
        <v>171</v>
      </c>
      <c r="F232" s="39">
        <v>5</v>
      </c>
      <c r="G232" s="60"/>
      <c r="H232" s="39"/>
      <c r="I232" s="39"/>
      <c r="J232" s="39" t="s">
        <v>223</v>
      </c>
      <c r="K232" s="39"/>
      <c r="L232" s="39"/>
      <c r="M232" s="60"/>
      <c r="N232" s="60"/>
      <c r="O232" s="39"/>
      <c r="P232" s="39"/>
      <c r="Q232" s="39" t="s">
        <v>59</v>
      </c>
      <c r="R232" s="39"/>
      <c r="S232" s="39"/>
      <c r="T232" s="60"/>
      <c r="U232" s="60"/>
      <c r="V232" s="39"/>
      <c r="W232" s="39"/>
      <c r="X232" s="39"/>
      <c r="Y232" s="39" t="s">
        <v>65</v>
      </c>
      <c r="Z232" s="39"/>
      <c r="AA232" s="60"/>
      <c r="AB232" s="60"/>
      <c r="AC232" s="59"/>
      <c r="AD232" s="22"/>
      <c r="AE232" s="75" t="s">
        <v>783</v>
      </c>
      <c r="AF232" s="34"/>
      <c r="AG232" s="51"/>
      <c r="AH232" s="51"/>
      <c r="AI232" s="51"/>
      <c r="AJ232" s="51"/>
      <c r="AK232" s="51"/>
      <c r="AL232" s="51"/>
    </row>
    <row r="233" spans="1:38" ht="105" customHeight="1">
      <c r="A233" s="98">
        <v>59</v>
      </c>
      <c r="B233" s="87" t="s">
        <v>749</v>
      </c>
      <c r="C233" s="58" t="s">
        <v>135</v>
      </c>
      <c r="D233" s="58" t="s">
        <v>29</v>
      </c>
      <c r="E233" s="58" t="s">
        <v>661</v>
      </c>
      <c r="F233" s="39">
        <v>6</v>
      </c>
      <c r="G233" s="60"/>
      <c r="H233" s="71"/>
      <c r="I233" s="71"/>
      <c r="J233" s="71"/>
      <c r="K233" s="71" t="s">
        <v>167</v>
      </c>
      <c r="L233" s="71" t="s">
        <v>167</v>
      </c>
      <c r="M233" s="60"/>
      <c r="N233" s="60"/>
      <c r="O233" s="71"/>
      <c r="P233" s="71"/>
      <c r="Q233" s="71"/>
      <c r="R233" s="71"/>
      <c r="S233" s="71" t="s">
        <v>167</v>
      </c>
      <c r="T233" s="60"/>
      <c r="U233" s="60"/>
      <c r="V233" s="71"/>
      <c r="W233" s="71"/>
      <c r="X233" s="71"/>
      <c r="Y233" s="71"/>
      <c r="Z233" s="71"/>
      <c r="AA233" s="60"/>
      <c r="AB233" s="60"/>
      <c r="AC233" s="59"/>
      <c r="AD233" s="22"/>
      <c r="AE233" s="75" t="s">
        <v>722</v>
      </c>
      <c r="AF233" s="34"/>
      <c r="AG233" s="51"/>
      <c r="AH233" s="51"/>
      <c r="AI233" s="51"/>
      <c r="AJ233" s="51"/>
      <c r="AK233" s="51"/>
      <c r="AL233" s="51"/>
    </row>
    <row r="234" spans="1:38" ht="105" customHeight="1">
      <c r="A234" s="98">
        <v>59</v>
      </c>
      <c r="B234" s="87" t="s">
        <v>749</v>
      </c>
      <c r="C234" s="58" t="s">
        <v>163</v>
      </c>
      <c r="D234" s="58" t="s">
        <v>29</v>
      </c>
      <c r="E234" s="58" t="s">
        <v>443</v>
      </c>
      <c r="F234" s="39">
        <v>4</v>
      </c>
      <c r="G234" s="60"/>
      <c r="H234" s="71"/>
      <c r="I234" s="71"/>
      <c r="J234" s="71"/>
      <c r="K234" s="71"/>
      <c r="L234" s="71"/>
      <c r="M234" s="60"/>
      <c r="N234" s="60"/>
      <c r="O234" s="71"/>
      <c r="P234" s="71"/>
      <c r="Q234" s="71"/>
      <c r="R234" s="71"/>
      <c r="S234" s="71"/>
      <c r="T234" s="60"/>
      <c r="U234" s="60"/>
      <c r="V234" s="71"/>
      <c r="W234" s="71"/>
      <c r="X234" s="71"/>
      <c r="Y234" s="71"/>
      <c r="Z234" s="71" t="s">
        <v>144</v>
      </c>
      <c r="AA234" s="60"/>
      <c r="AB234" s="60"/>
      <c r="AC234" s="197" t="s">
        <v>963</v>
      </c>
      <c r="AD234" s="22"/>
      <c r="AE234" s="75"/>
      <c r="AF234" s="34"/>
      <c r="AG234" s="51"/>
      <c r="AH234" s="51"/>
      <c r="AI234" s="51"/>
      <c r="AJ234" s="51"/>
      <c r="AK234" s="51"/>
      <c r="AL234" s="51"/>
    </row>
    <row r="235" spans="1:38" ht="105" customHeight="1">
      <c r="A235" s="98">
        <v>59</v>
      </c>
      <c r="B235" s="87" t="s">
        <v>749</v>
      </c>
      <c r="C235" s="58" t="s">
        <v>133</v>
      </c>
      <c r="D235" s="58" t="s">
        <v>29</v>
      </c>
      <c r="E235" s="58" t="s">
        <v>443</v>
      </c>
      <c r="F235" s="39">
        <v>4</v>
      </c>
      <c r="G235" s="60"/>
      <c r="H235" s="71"/>
      <c r="I235" s="71"/>
      <c r="J235" s="71"/>
      <c r="K235" s="71"/>
      <c r="L235" s="71"/>
      <c r="M235" s="60"/>
      <c r="N235" s="60"/>
      <c r="O235" s="71"/>
      <c r="P235" s="71"/>
      <c r="Q235" s="71"/>
      <c r="R235" s="71"/>
      <c r="S235" s="71"/>
      <c r="T235" s="60"/>
      <c r="U235" s="60"/>
      <c r="V235" s="71"/>
      <c r="W235" s="71"/>
      <c r="X235" s="71"/>
      <c r="Y235" s="71"/>
      <c r="Z235" s="71" t="s">
        <v>144</v>
      </c>
      <c r="AA235" s="60"/>
      <c r="AB235" s="60"/>
      <c r="AC235" s="59" t="s">
        <v>661</v>
      </c>
      <c r="AD235" s="22"/>
      <c r="AE235" s="75"/>
      <c r="AF235" s="34"/>
      <c r="AG235" s="51"/>
      <c r="AH235" s="51"/>
      <c r="AI235" s="51"/>
      <c r="AJ235" s="51"/>
      <c r="AK235" s="51"/>
      <c r="AL235" s="51"/>
    </row>
    <row r="236" spans="1:38" ht="105" customHeight="1">
      <c r="A236" s="98">
        <v>59</v>
      </c>
      <c r="B236" s="87" t="s">
        <v>749</v>
      </c>
      <c r="C236" s="58" t="s">
        <v>117</v>
      </c>
      <c r="D236" s="58" t="s">
        <v>480</v>
      </c>
      <c r="E236" s="58" t="s">
        <v>675</v>
      </c>
      <c r="F236" s="39">
        <v>6</v>
      </c>
      <c r="G236" s="60"/>
      <c r="H236" s="71" t="s">
        <v>119</v>
      </c>
      <c r="I236" s="71" t="s">
        <v>119</v>
      </c>
      <c r="J236" s="39"/>
      <c r="K236" s="71"/>
      <c r="L236" s="71"/>
      <c r="M236" s="60"/>
      <c r="N236" s="60"/>
      <c r="O236" s="71" t="s">
        <v>119</v>
      </c>
      <c r="P236" s="71"/>
      <c r="Q236" s="71"/>
      <c r="R236" s="71"/>
      <c r="S236" s="71"/>
      <c r="T236" s="60"/>
      <c r="U236" s="60"/>
      <c r="V236" s="71"/>
      <c r="W236" s="71"/>
      <c r="X236" s="71"/>
      <c r="Y236" s="71"/>
      <c r="Z236" s="71"/>
      <c r="AA236" s="60"/>
      <c r="AB236" s="60"/>
      <c r="AC236" s="59"/>
      <c r="AD236" s="22"/>
      <c r="AE236" s="75" t="s">
        <v>722</v>
      </c>
      <c r="AF236" s="34"/>
      <c r="AG236" s="51"/>
      <c r="AH236" s="51"/>
      <c r="AI236" s="51"/>
      <c r="AJ236" s="51"/>
      <c r="AK236" s="51"/>
      <c r="AL236" s="51"/>
    </row>
    <row r="237" spans="1:38" ht="105" customHeight="1">
      <c r="A237" s="98">
        <v>59</v>
      </c>
      <c r="B237" s="87" t="s">
        <v>749</v>
      </c>
      <c r="C237" s="58" t="s">
        <v>117</v>
      </c>
      <c r="D237" s="58" t="s">
        <v>480</v>
      </c>
      <c r="E237" s="58" t="s">
        <v>443</v>
      </c>
      <c r="F237" s="39">
        <v>4</v>
      </c>
      <c r="G237" s="60"/>
      <c r="H237" s="71"/>
      <c r="I237" s="71"/>
      <c r="J237" s="39"/>
      <c r="K237" s="71"/>
      <c r="L237" s="71"/>
      <c r="M237" s="60"/>
      <c r="N237" s="60"/>
      <c r="O237" s="71"/>
      <c r="P237" s="71"/>
      <c r="Q237" s="71"/>
      <c r="R237" s="71"/>
      <c r="S237" s="71"/>
      <c r="T237" s="60"/>
      <c r="U237" s="60"/>
      <c r="V237" s="71" t="s">
        <v>119</v>
      </c>
      <c r="W237" s="71"/>
      <c r="X237" s="71"/>
      <c r="Y237" s="71"/>
      <c r="Z237" s="71"/>
      <c r="AA237" s="60"/>
      <c r="AB237" s="60"/>
      <c r="AC237" s="59" t="s">
        <v>675</v>
      </c>
      <c r="AD237" s="22"/>
      <c r="AE237" s="75"/>
      <c r="AF237" s="34"/>
      <c r="AG237" s="51"/>
      <c r="AH237" s="51"/>
      <c r="AI237" s="51"/>
      <c r="AJ237" s="51"/>
      <c r="AK237" s="51"/>
      <c r="AL237" s="51"/>
    </row>
    <row r="238" spans="1:38" ht="105" customHeight="1">
      <c r="A238" s="98">
        <v>59</v>
      </c>
      <c r="B238" s="87" t="s">
        <v>749</v>
      </c>
      <c r="C238" s="58" t="s">
        <v>133</v>
      </c>
      <c r="D238" s="58" t="s">
        <v>480</v>
      </c>
      <c r="E238" s="58" t="s">
        <v>443</v>
      </c>
      <c r="F238" s="39">
        <v>4</v>
      </c>
      <c r="G238" s="60"/>
      <c r="H238" s="71"/>
      <c r="I238" s="71"/>
      <c r="J238" s="39"/>
      <c r="K238" s="71"/>
      <c r="L238" s="71"/>
      <c r="M238" s="60"/>
      <c r="N238" s="60"/>
      <c r="O238" s="71"/>
      <c r="P238" s="71"/>
      <c r="Q238" s="71"/>
      <c r="R238" s="71"/>
      <c r="S238" s="71"/>
      <c r="T238" s="60"/>
      <c r="U238" s="60"/>
      <c r="V238" s="71" t="s">
        <v>119</v>
      </c>
      <c r="W238" s="71"/>
      <c r="X238" s="71"/>
      <c r="Y238" s="71"/>
      <c r="Z238" s="71"/>
      <c r="AA238" s="60"/>
      <c r="AB238" s="60"/>
      <c r="AC238" s="59" t="s">
        <v>675</v>
      </c>
      <c r="AD238" s="22"/>
      <c r="AE238" s="75"/>
      <c r="AF238" s="34"/>
      <c r="AG238" s="51"/>
      <c r="AH238" s="51"/>
      <c r="AI238" s="51"/>
      <c r="AJ238" s="51"/>
      <c r="AK238" s="51"/>
      <c r="AL238" s="51"/>
    </row>
    <row r="239" spans="1:38" ht="105" customHeight="1">
      <c r="A239" s="98">
        <v>59</v>
      </c>
      <c r="B239" s="87" t="s">
        <v>749</v>
      </c>
      <c r="C239" s="58"/>
      <c r="D239" s="58"/>
      <c r="E239" s="58" t="s">
        <v>962</v>
      </c>
      <c r="F239" s="39"/>
      <c r="G239" s="60"/>
      <c r="H239" s="71"/>
      <c r="I239" s="71"/>
      <c r="J239" s="39"/>
      <c r="K239" s="71"/>
      <c r="L239" s="71"/>
      <c r="M239" s="60"/>
      <c r="N239" s="60"/>
      <c r="O239" s="71"/>
      <c r="P239" s="71" t="s">
        <v>78</v>
      </c>
      <c r="Q239" s="71"/>
      <c r="R239" s="71" t="s">
        <v>78</v>
      </c>
      <c r="S239" s="71"/>
      <c r="T239" s="60"/>
      <c r="U239" s="60"/>
      <c r="V239" s="71"/>
      <c r="W239" s="71" t="s">
        <v>78</v>
      </c>
      <c r="X239" s="71"/>
      <c r="Y239" s="71" t="s">
        <v>78</v>
      </c>
      <c r="Z239" s="71"/>
      <c r="AA239" s="60"/>
      <c r="AB239" s="60"/>
      <c r="AC239" s="59"/>
      <c r="AD239" s="22"/>
      <c r="AE239" s="75"/>
      <c r="AF239" s="34"/>
      <c r="AG239" s="51"/>
      <c r="AH239" s="51"/>
      <c r="AI239" s="51"/>
      <c r="AJ239" s="51"/>
      <c r="AK239" s="51"/>
      <c r="AL239" s="51"/>
    </row>
    <row r="240" spans="1:38" ht="105" customHeight="1">
      <c r="A240" s="98">
        <v>59</v>
      </c>
      <c r="B240" s="87" t="s">
        <v>749</v>
      </c>
      <c r="C240" s="58" t="s">
        <v>91</v>
      </c>
      <c r="D240" s="58" t="s">
        <v>455</v>
      </c>
      <c r="E240" s="58" t="s">
        <v>483</v>
      </c>
      <c r="F240" s="39">
        <v>4</v>
      </c>
      <c r="G240" s="60"/>
      <c r="H240" s="39"/>
      <c r="I240" s="39"/>
      <c r="J240" s="71" t="s">
        <v>57</v>
      </c>
      <c r="K240" s="71"/>
      <c r="L240" s="39"/>
      <c r="M240" s="60"/>
      <c r="N240" s="60"/>
      <c r="O240" s="71"/>
      <c r="P240" s="71"/>
      <c r="Q240" s="71" t="s">
        <v>57</v>
      </c>
      <c r="R240" s="71"/>
      <c r="S240" s="71"/>
      <c r="T240" s="60"/>
      <c r="U240" s="60"/>
      <c r="V240" s="71"/>
      <c r="W240" s="71"/>
      <c r="X240" s="71" t="s">
        <v>56</v>
      </c>
      <c r="Y240" s="71"/>
      <c r="Z240" s="71"/>
      <c r="AA240" s="60"/>
      <c r="AB240" s="60"/>
      <c r="AC240" s="59"/>
      <c r="AD240" s="22"/>
      <c r="AE240" s="75" t="s">
        <v>761</v>
      </c>
      <c r="AF240" s="34"/>
      <c r="AG240" s="51"/>
      <c r="AH240" s="51"/>
      <c r="AI240" s="51"/>
      <c r="AJ240" s="51"/>
      <c r="AK240" s="51"/>
      <c r="AL240" s="51"/>
    </row>
    <row r="241" spans="1:38" ht="105" customHeight="1">
      <c r="A241" s="57">
        <v>60</v>
      </c>
      <c r="B241" s="87" t="s">
        <v>750</v>
      </c>
      <c r="C241" s="58" t="s">
        <v>155</v>
      </c>
      <c r="D241" s="58" t="s">
        <v>29</v>
      </c>
      <c r="E241" s="58" t="s">
        <v>661</v>
      </c>
      <c r="F241" s="39">
        <v>6</v>
      </c>
      <c r="G241" s="60"/>
      <c r="H241" s="39" t="s">
        <v>167</v>
      </c>
      <c r="I241" s="39" t="s">
        <v>167</v>
      </c>
      <c r="J241" s="39"/>
      <c r="K241" s="39"/>
      <c r="L241" s="39"/>
      <c r="M241" s="60"/>
      <c r="N241" s="60"/>
      <c r="O241" s="39" t="s">
        <v>167</v>
      </c>
      <c r="P241" s="39"/>
      <c r="Q241" s="39"/>
      <c r="R241" s="39"/>
      <c r="S241" s="39"/>
      <c r="T241" s="60"/>
      <c r="U241" s="60"/>
      <c r="V241" s="39" t="s">
        <v>167</v>
      </c>
      <c r="W241" s="39"/>
      <c r="X241" s="39"/>
      <c r="Y241" s="39"/>
      <c r="Z241" s="39"/>
      <c r="AA241" s="60"/>
      <c r="AB241" s="60"/>
      <c r="AC241" s="59"/>
      <c r="AD241" s="22"/>
      <c r="AE241" s="75" t="s">
        <v>648</v>
      </c>
      <c r="AF241" s="34"/>
      <c r="AG241" s="51"/>
      <c r="AH241" s="51"/>
      <c r="AI241" s="51"/>
      <c r="AJ241" s="51"/>
      <c r="AK241" s="51"/>
      <c r="AL241" s="51"/>
    </row>
    <row r="242" spans="1:38" ht="105" customHeight="1">
      <c r="A242" s="57">
        <v>60</v>
      </c>
      <c r="B242" s="87" t="s">
        <v>750</v>
      </c>
      <c r="C242" s="58" t="s">
        <v>129</v>
      </c>
      <c r="D242" s="58" t="s">
        <v>480</v>
      </c>
      <c r="E242" s="58" t="s">
        <v>674</v>
      </c>
      <c r="F242" s="39">
        <v>6</v>
      </c>
      <c r="G242" s="60"/>
      <c r="H242" s="39"/>
      <c r="I242" s="39"/>
      <c r="J242" s="39"/>
      <c r="K242" s="39"/>
      <c r="L242" s="39" t="s">
        <v>169</v>
      </c>
      <c r="M242" s="60"/>
      <c r="N242" s="60"/>
      <c r="O242" s="39"/>
      <c r="P242" s="39"/>
      <c r="Q242" s="39"/>
      <c r="R242" s="39"/>
      <c r="S242" s="39" t="s">
        <v>164</v>
      </c>
      <c r="T242" s="60"/>
      <c r="U242" s="60"/>
      <c r="V242" s="39"/>
      <c r="W242" s="39"/>
      <c r="X242" s="39"/>
      <c r="Y242" s="39"/>
      <c r="Z242" s="39" t="s">
        <v>169</v>
      </c>
      <c r="AA242" s="60"/>
      <c r="AB242" s="60"/>
      <c r="AC242" s="59"/>
      <c r="AD242" s="22"/>
      <c r="AE242" s="75" t="s">
        <v>787</v>
      </c>
      <c r="AF242" s="99"/>
      <c r="AG242" s="51"/>
      <c r="AH242" s="51"/>
      <c r="AI242" s="51"/>
      <c r="AJ242" s="51"/>
      <c r="AK242" s="51"/>
      <c r="AL242" s="51"/>
    </row>
    <row r="243" spans="1:38" ht="105" customHeight="1">
      <c r="A243" s="57">
        <v>60</v>
      </c>
      <c r="B243" s="87" t="s">
        <v>750</v>
      </c>
      <c r="C243" s="58"/>
      <c r="D243" s="58"/>
      <c r="E243" s="58" t="s">
        <v>962</v>
      </c>
      <c r="F243" s="39"/>
      <c r="G243" s="60"/>
      <c r="H243" s="39"/>
      <c r="I243" s="39"/>
      <c r="J243" s="39"/>
      <c r="K243" s="39"/>
      <c r="L243" s="39"/>
      <c r="M243" s="60"/>
      <c r="N243" s="60"/>
      <c r="O243" s="39"/>
      <c r="P243" s="71" t="s">
        <v>78</v>
      </c>
      <c r="Q243" s="39"/>
      <c r="R243" s="71" t="s">
        <v>78</v>
      </c>
      <c r="S243" s="39"/>
      <c r="T243" s="60"/>
      <c r="U243" s="60"/>
      <c r="V243" s="39"/>
      <c r="W243" s="71" t="s">
        <v>78</v>
      </c>
      <c r="X243" s="39"/>
      <c r="Y243" s="71" t="s">
        <v>78</v>
      </c>
      <c r="Z243" s="39"/>
      <c r="AA243" s="60"/>
      <c r="AB243" s="60"/>
      <c r="AC243" s="59"/>
      <c r="AD243" s="22"/>
      <c r="AE243" s="75"/>
      <c r="AF243" s="99"/>
      <c r="AG243" s="51"/>
      <c r="AH243" s="51"/>
      <c r="AI243" s="51"/>
      <c r="AJ243" s="51"/>
      <c r="AK243" s="51"/>
      <c r="AL243" s="51"/>
    </row>
    <row r="244" spans="1:38" ht="105" customHeight="1">
      <c r="A244" s="57">
        <v>60</v>
      </c>
      <c r="B244" s="87" t="s">
        <v>750</v>
      </c>
      <c r="C244" s="58" t="s">
        <v>22</v>
      </c>
      <c r="D244" s="58" t="s">
        <v>502</v>
      </c>
      <c r="E244" s="58" t="s">
        <v>503</v>
      </c>
      <c r="F244" s="39">
        <v>5</v>
      </c>
      <c r="G244" s="60"/>
      <c r="H244" s="39"/>
      <c r="I244" s="39"/>
      <c r="J244" s="39"/>
      <c r="K244" s="39" t="s">
        <v>642</v>
      </c>
      <c r="L244" s="39"/>
      <c r="M244" s="60"/>
      <c r="N244" s="60"/>
      <c r="O244" s="39"/>
      <c r="P244" s="39"/>
      <c r="Q244" s="39" t="s">
        <v>125</v>
      </c>
      <c r="R244" s="39"/>
      <c r="S244" s="39"/>
      <c r="T244" s="60"/>
      <c r="U244" s="60"/>
      <c r="V244" s="39"/>
      <c r="W244" s="39"/>
      <c r="X244" s="39" t="s">
        <v>59</v>
      </c>
      <c r="Y244" s="39"/>
      <c r="Z244" s="39"/>
      <c r="AA244" s="60"/>
      <c r="AB244" s="60"/>
      <c r="AC244" s="59"/>
      <c r="AD244" s="22"/>
      <c r="AE244" s="75" t="s">
        <v>992</v>
      </c>
      <c r="AF244" s="33"/>
      <c r="AG244" s="51"/>
      <c r="AH244" s="51"/>
      <c r="AI244" s="51"/>
      <c r="AJ244" s="51"/>
      <c r="AK244" s="51"/>
      <c r="AL244" s="51"/>
    </row>
    <row r="245" spans="1:38" ht="105" customHeight="1">
      <c r="A245" s="57">
        <v>61</v>
      </c>
      <c r="B245" s="87" t="s">
        <v>536</v>
      </c>
      <c r="C245" s="58" t="s">
        <v>18</v>
      </c>
      <c r="D245" s="58" t="s">
        <v>19</v>
      </c>
      <c r="E245" s="58"/>
      <c r="F245" s="39"/>
      <c r="G245" s="60"/>
      <c r="H245" s="39"/>
      <c r="I245" s="39">
        <v>305</v>
      </c>
      <c r="J245" s="39">
        <v>305</v>
      </c>
      <c r="K245" s="39"/>
      <c r="L245" s="39"/>
      <c r="M245" s="39">
        <v>305</v>
      </c>
      <c r="N245" s="60"/>
      <c r="O245" s="39"/>
      <c r="P245" s="39">
        <v>305</v>
      </c>
      <c r="Q245" s="39">
        <v>305</v>
      </c>
      <c r="R245" s="39"/>
      <c r="S245" s="39"/>
      <c r="T245" s="39">
        <v>305</v>
      </c>
      <c r="U245" s="60"/>
      <c r="V245" s="39"/>
      <c r="W245" s="39">
        <v>305</v>
      </c>
      <c r="X245" s="39">
        <v>305</v>
      </c>
      <c r="Y245" s="39"/>
      <c r="Z245" s="39"/>
      <c r="AA245" s="39">
        <v>305</v>
      </c>
      <c r="AB245" s="60"/>
      <c r="AC245" s="59"/>
      <c r="AD245" s="22"/>
      <c r="AE245" s="34"/>
      <c r="AF245" s="83"/>
      <c r="AG245" s="51"/>
      <c r="AH245" s="51"/>
      <c r="AI245" s="51"/>
      <c r="AJ245" s="51"/>
      <c r="AK245" s="51"/>
      <c r="AL245" s="51"/>
    </row>
    <row r="246" spans="1:38" ht="105" customHeight="1">
      <c r="A246" s="57">
        <v>61</v>
      </c>
      <c r="B246" s="87" t="s">
        <v>536</v>
      </c>
      <c r="C246" s="58" t="s">
        <v>151</v>
      </c>
      <c r="D246" s="58" t="s">
        <v>504</v>
      </c>
      <c r="E246" s="58" t="s">
        <v>658</v>
      </c>
      <c r="F246" s="39">
        <v>6</v>
      </c>
      <c r="G246" s="60"/>
      <c r="H246" s="39" t="s">
        <v>614</v>
      </c>
      <c r="I246" s="39"/>
      <c r="J246" s="39"/>
      <c r="K246" s="39" t="s">
        <v>614</v>
      </c>
      <c r="L246" s="39" t="s">
        <v>614</v>
      </c>
      <c r="M246" s="60"/>
      <c r="N246" s="60"/>
      <c r="O246" s="39" t="s">
        <v>579</v>
      </c>
      <c r="P246" s="59"/>
      <c r="Q246" s="59"/>
      <c r="R246" s="39" t="s">
        <v>614</v>
      </c>
      <c r="S246" s="39" t="s">
        <v>614</v>
      </c>
      <c r="T246" s="60"/>
      <c r="U246" s="60"/>
      <c r="V246" s="39" t="s">
        <v>579</v>
      </c>
      <c r="W246" s="59"/>
      <c r="X246" s="59"/>
      <c r="Y246" s="39" t="s">
        <v>579</v>
      </c>
      <c r="Z246" s="39" t="s">
        <v>579</v>
      </c>
      <c r="AA246" s="60"/>
      <c r="AB246" s="60"/>
      <c r="AC246" s="59"/>
      <c r="AD246" s="22"/>
      <c r="AE246" s="75" t="s">
        <v>878</v>
      </c>
      <c r="AF246" s="83"/>
      <c r="AG246" s="51"/>
      <c r="AH246" s="51"/>
      <c r="AI246" s="51"/>
      <c r="AJ246" s="51"/>
      <c r="AK246" s="51"/>
      <c r="AL246" s="51"/>
    </row>
    <row r="247" spans="1:38" ht="105" customHeight="1">
      <c r="A247" s="57">
        <v>62</v>
      </c>
      <c r="B247" s="87" t="s">
        <v>537</v>
      </c>
      <c r="C247" s="58" t="s">
        <v>18</v>
      </c>
      <c r="D247" s="58" t="s">
        <v>19</v>
      </c>
      <c r="E247" s="58"/>
      <c r="F247" s="39"/>
      <c r="G247" s="60"/>
      <c r="H247" s="39"/>
      <c r="I247" s="39">
        <v>305</v>
      </c>
      <c r="J247" s="39">
        <v>305</v>
      </c>
      <c r="K247" s="39"/>
      <c r="L247" s="39"/>
      <c r="M247" s="39">
        <v>305</v>
      </c>
      <c r="N247" s="60"/>
      <c r="O247" s="39"/>
      <c r="P247" s="39">
        <v>305</v>
      </c>
      <c r="Q247" s="39">
        <v>305</v>
      </c>
      <c r="R247" s="39"/>
      <c r="S247" s="39"/>
      <c r="T247" s="39">
        <v>305</v>
      </c>
      <c r="U247" s="60"/>
      <c r="V247" s="39"/>
      <c r="W247" s="39">
        <v>305</v>
      </c>
      <c r="X247" s="39">
        <v>305</v>
      </c>
      <c r="Y247" s="39"/>
      <c r="Z247" s="39"/>
      <c r="AA247" s="39">
        <v>305</v>
      </c>
      <c r="AB247" s="60"/>
      <c r="AC247" s="59"/>
      <c r="AD247" s="22"/>
      <c r="AE247" s="34"/>
      <c r="AF247" s="83"/>
      <c r="AG247" s="51"/>
      <c r="AH247" s="51"/>
      <c r="AI247" s="51"/>
      <c r="AJ247" s="51"/>
      <c r="AK247" s="51"/>
      <c r="AL247" s="51"/>
    </row>
    <row r="248" spans="1:38" ht="105" customHeight="1">
      <c r="A248" s="57">
        <v>62</v>
      </c>
      <c r="B248" s="87" t="s">
        <v>537</v>
      </c>
      <c r="C248" s="58" t="s">
        <v>160</v>
      </c>
      <c r="D248" s="58" t="s">
        <v>504</v>
      </c>
      <c r="E248" s="58" t="s">
        <v>658</v>
      </c>
      <c r="F248" s="39">
        <v>8</v>
      </c>
      <c r="G248" s="60"/>
      <c r="H248" s="39" t="s">
        <v>579</v>
      </c>
      <c r="I248" s="39"/>
      <c r="J248" s="39"/>
      <c r="K248" s="39"/>
      <c r="L248" s="39" t="s">
        <v>579</v>
      </c>
      <c r="M248" s="60"/>
      <c r="N248" s="60"/>
      <c r="O248" s="39"/>
      <c r="P248" s="39"/>
      <c r="Q248" s="39"/>
      <c r="R248" s="39" t="s">
        <v>579</v>
      </c>
      <c r="S248" s="39" t="s">
        <v>579</v>
      </c>
      <c r="T248" s="60"/>
      <c r="U248" s="60"/>
      <c r="V248" s="39"/>
      <c r="W248" s="59"/>
      <c r="X248" s="59"/>
      <c r="Y248" s="39" t="s">
        <v>614</v>
      </c>
      <c r="Z248" s="39" t="s">
        <v>614</v>
      </c>
      <c r="AA248" s="60"/>
      <c r="AB248" s="60"/>
      <c r="AC248" s="59"/>
      <c r="AD248" s="22"/>
      <c r="AE248" s="75" t="s">
        <v>859</v>
      </c>
      <c r="AF248" s="83"/>
      <c r="AG248" s="51"/>
      <c r="AH248" s="51"/>
      <c r="AI248" s="51"/>
      <c r="AJ248" s="51"/>
      <c r="AK248" s="51"/>
      <c r="AL248" s="51"/>
    </row>
    <row r="249" spans="1:38" ht="105" customHeight="1">
      <c r="A249" s="57">
        <v>63</v>
      </c>
      <c r="B249" s="87" t="s">
        <v>544</v>
      </c>
      <c r="C249" s="58" t="s">
        <v>18</v>
      </c>
      <c r="D249" s="58" t="s">
        <v>19</v>
      </c>
      <c r="E249" s="58"/>
      <c r="F249" s="39"/>
      <c r="G249" s="60"/>
      <c r="H249" s="39">
        <v>102</v>
      </c>
      <c r="I249" s="39">
        <v>102</v>
      </c>
      <c r="J249" s="39"/>
      <c r="K249" s="39"/>
      <c r="L249" s="39"/>
      <c r="M249" s="60"/>
      <c r="N249" s="60"/>
      <c r="O249" s="39">
        <v>102</v>
      </c>
      <c r="P249" s="39">
        <v>102</v>
      </c>
      <c r="Q249" s="59"/>
      <c r="R249" s="59"/>
      <c r="S249" s="39"/>
      <c r="T249" s="60"/>
      <c r="U249" s="60"/>
      <c r="V249" s="39">
        <v>102</v>
      </c>
      <c r="W249" s="39">
        <v>102</v>
      </c>
      <c r="X249" s="59"/>
      <c r="Y249" s="39"/>
      <c r="Z249" s="59"/>
      <c r="AA249" s="60"/>
      <c r="AB249" s="60"/>
      <c r="AC249" s="59"/>
      <c r="AD249" s="22"/>
      <c r="AE249" s="100"/>
      <c r="AF249" s="83"/>
      <c r="AG249" s="51"/>
      <c r="AH249" s="51"/>
      <c r="AI249" s="51"/>
      <c r="AJ249" s="51"/>
      <c r="AK249" s="51"/>
      <c r="AL249" s="51"/>
    </row>
    <row r="250" spans="1:38" ht="105" customHeight="1">
      <c r="A250" s="57">
        <v>63</v>
      </c>
      <c r="B250" s="87" t="s">
        <v>544</v>
      </c>
      <c r="C250" s="58" t="s">
        <v>510</v>
      </c>
      <c r="D250" s="58" t="s">
        <v>35</v>
      </c>
      <c r="E250" s="58" t="s">
        <v>171</v>
      </c>
      <c r="F250" s="39">
        <v>5</v>
      </c>
      <c r="G250" s="60"/>
      <c r="H250" s="39"/>
      <c r="I250" s="39"/>
      <c r="J250" s="59"/>
      <c r="K250" s="59"/>
      <c r="L250" s="59"/>
      <c r="M250" s="60"/>
      <c r="N250" s="60"/>
      <c r="O250" s="39"/>
      <c r="P250" s="39"/>
      <c r="Q250" s="59"/>
      <c r="R250" s="59"/>
      <c r="S250" s="59"/>
      <c r="T250" s="60"/>
      <c r="U250" s="60"/>
      <c r="V250" s="39"/>
      <c r="W250" s="59"/>
      <c r="X250" s="59" t="s">
        <v>223</v>
      </c>
      <c r="Y250" s="39"/>
      <c r="Z250" s="59"/>
      <c r="AA250" s="60"/>
      <c r="AB250" s="60"/>
      <c r="AC250" s="59"/>
      <c r="AD250" s="22"/>
      <c r="AE250" s="101" t="s">
        <v>703</v>
      </c>
      <c r="AF250" s="83"/>
      <c r="AG250" s="51"/>
      <c r="AH250" s="51"/>
      <c r="AI250" s="51"/>
      <c r="AJ250" s="51"/>
      <c r="AK250" s="51"/>
      <c r="AL250" s="51"/>
    </row>
    <row r="251" spans="1:38" ht="105" customHeight="1">
      <c r="A251" s="57">
        <v>63</v>
      </c>
      <c r="B251" s="87" t="s">
        <v>544</v>
      </c>
      <c r="C251" s="58" t="s">
        <v>117</v>
      </c>
      <c r="D251" s="58" t="s">
        <v>454</v>
      </c>
      <c r="E251" s="58" t="s">
        <v>801</v>
      </c>
      <c r="F251" s="39">
        <v>8</v>
      </c>
      <c r="G251" s="60"/>
      <c r="H251" s="39"/>
      <c r="I251" s="39"/>
      <c r="J251" s="59" t="s">
        <v>119</v>
      </c>
      <c r="K251" s="59" t="s">
        <v>119</v>
      </c>
      <c r="L251" s="59" t="s">
        <v>119</v>
      </c>
      <c r="M251" s="60"/>
      <c r="N251" s="60"/>
      <c r="O251" s="39"/>
      <c r="P251" s="39"/>
      <c r="Q251" s="59" t="s">
        <v>119</v>
      </c>
      <c r="R251" s="59" t="s">
        <v>119</v>
      </c>
      <c r="S251" s="59" t="s">
        <v>119</v>
      </c>
      <c r="T251" s="60"/>
      <c r="U251" s="60"/>
      <c r="V251" s="39"/>
      <c r="W251" s="39"/>
      <c r="X251" s="59"/>
      <c r="Y251" s="59" t="s">
        <v>119</v>
      </c>
      <c r="Z251" s="59" t="s">
        <v>119</v>
      </c>
      <c r="AA251" s="60"/>
      <c r="AB251" s="60"/>
      <c r="AC251" s="59"/>
      <c r="AD251" s="22"/>
      <c r="AE251" s="101" t="s">
        <v>879</v>
      </c>
      <c r="AF251" s="83"/>
      <c r="AG251" s="51"/>
      <c r="AH251" s="51"/>
      <c r="AI251" s="51"/>
      <c r="AJ251" s="51"/>
      <c r="AK251" s="51"/>
      <c r="AL251" s="51"/>
    </row>
    <row r="252" spans="1:38" ht="105" customHeight="1">
      <c r="A252" s="57">
        <v>64</v>
      </c>
      <c r="B252" s="87" t="s">
        <v>545</v>
      </c>
      <c r="C252" s="58" t="s">
        <v>18</v>
      </c>
      <c r="D252" s="58" t="s">
        <v>19</v>
      </c>
      <c r="E252" s="58"/>
      <c r="F252" s="39"/>
      <c r="G252" s="60"/>
      <c r="H252" s="39" t="s">
        <v>587</v>
      </c>
      <c r="I252" s="39" t="s">
        <v>587</v>
      </c>
      <c r="J252" s="39"/>
      <c r="K252" s="39"/>
      <c r="L252" s="39"/>
      <c r="M252" s="60"/>
      <c r="N252" s="60"/>
      <c r="O252" s="39" t="s">
        <v>587</v>
      </c>
      <c r="P252" s="39" t="s">
        <v>587</v>
      </c>
      <c r="Q252" s="59"/>
      <c r="R252" s="59"/>
      <c r="S252" s="39"/>
      <c r="T252" s="60"/>
      <c r="U252" s="60"/>
      <c r="V252" s="39" t="s">
        <v>587</v>
      </c>
      <c r="W252" s="39" t="s">
        <v>587</v>
      </c>
      <c r="X252" s="59"/>
      <c r="Y252" s="59"/>
      <c r="Z252" s="39"/>
      <c r="AA252" s="60"/>
      <c r="AB252" s="60"/>
      <c r="AC252" s="59"/>
      <c r="AD252" s="22"/>
      <c r="AE252" s="100"/>
      <c r="AF252" s="83"/>
      <c r="AG252" s="51"/>
      <c r="AH252" s="51"/>
      <c r="AI252" s="51"/>
      <c r="AJ252" s="51"/>
      <c r="AK252" s="51"/>
      <c r="AL252" s="51"/>
    </row>
    <row r="253" spans="1:38" ht="105" customHeight="1">
      <c r="A253" s="57">
        <v>64</v>
      </c>
      <c r="B253" s="87" t="s">
        <v>545</v>
      </c>
      <c r="C253" s="58" t="s">
        <v>128</v>
      </c>
      <c r="D253" s="58" t="s">
        <v>114</v>
      </c>
      <c r="E253" s="58" t="s">
        <v>646</v>
      </c>
      <c r="F253" s="39">
        <v>8</v>
      </c>
      <c r="G253" s="60"/>
      <c r="H253" s="39"/>
      <c r="I253" s="39"/>
      <c r="J253" s="39"/>
      <c r="K253" s="39"/>
      <c r="L253" s="39"/>
      <c r="M253" s="60"/>
      <c r="N253" s="60"/>
      <c r="O253" s="39"/>
      <c r="P253" s="39"/>
      <c r="Q253" s="39"/>
      <c r="R253" s="39" t="s">
        <v>232</v>
      </c>
      <c r="S253" s="39" t="s">
        <v>232</v>
      </c>
      <c r="T253" s="60"/>
      <c r="U253" s="60"/>
      <c r="V253" s="39"/>
      <c r="W253" s="39"/>
      <c r="X253" s="39"/>
      <c r="Y253" s="39" t="s">
        <v>161</v>
      </c>
      <c r="Z253" s="39" t="s">
        <v>161</v>
      </c>
      <c r="AA253" s="60"/>
      <c r="AB253" s="60"/>
      <c r="AC253" s="59"/>
      <c r="AD253" s="22"/>
      <c r="AE253" s="100"/>
      <c r="AF253" s="83"/>
      <c r="AG253" s="51"/>
      <c r="AH253" s="51"/>
      <c r="AI253" s="51"/>
      <c r="AJ253" s="51"/>
      <c r="AK253" s="51"/>
      <c r="AL253" s="51"/>
    </row>
    <row r="254" spans="1:38" ht="105" customHeight="1">
      <c r="A254" s="57">
        <v>64</v>
      </c>
      <c r="B254" s="87" t="s">
        <v>545</v>
      </c>
      <c r="C254" s="58" t="s">
        <v>657</v>
      </c>
      <c r="D254" s="58" t="s">
        <v>35</v>
      </c>
      <c r="E254" s="58" t="s">
        <v>171</v>
      </c>
      <c r="F254" s="39">
        <v>5</v>
      </c>
      <c r="G254" s="60"/>
      <c r="H254" s="39"/>
      <c r="I254" s="39"/>
      <c r="J254" s="39" t="s">
        <v>125</v>
      </c>
      <c r="K254" s="39"/>
      <c r="L254" s="39"/>
      <c r="M254" s="60"/>
      <c r="N254" s="60"/>
      <c r="O254" s="39"/>
      <c r="P254" s="39"/>
      <c r="Q254" s="39" t="s">
        <v>219</v>
      </c>
      <c r="R254" s="39"/>
      <c r="S254" s="39"/>
      <c r="T254" s="60"/>
      <c r="U254" s="60"/>
      <c r="V254" s="39"/>
      <c r="W254" s="39"/>
      <c r="X254" s="39" t="s">
        <v>219</v>
      </c>
      <c r="Y254" s="39"/>
      <c r="Z254" s="39"/>
      <c r="AA254" s="60"/>
      <c r="AB254" s="60"/>
      <c r="AC254" s="59"/>
      <c r="AD254" s="22"/>
      <c r="AE254" s="101" t="s">
        <v>880</v>
      </c>
      <c r="AF254" s="83"/>
      <c r="AG254" s="51"/>
      <c r="AH254" s="51"/>
      <c r="AI254" s="51"/>
      <c r="AJ254" s="51"/>
      <c r="AK254" s="51"/>
      <c r="AL254" s="51"/>
    </row>
    <row r="255" spans="1:38" ht="105" customHeight="1">
      <c r="A255" s="57">
        <v>65</v>
      </c>
      <c r="B255" s="87" t="s">
        <v>588</v>
      </c>
      <c r="C255" s="58" t="s">
        <v>18</v>
      </c>
      <c r="D255" s="58" t="s">
        <v>19</v>
      </c>
      <c r="E255" s="58"/>
      <c r="F255" s="39"/>
      <c r="G255" s="60"/>
      <c r="H255" s="39"/>
      <c r="I255" s="39"/>
      <c r="J255" s="39"/>
      <c r="K255" s="59">
        <v>102</v>
      </c>
      <c r="L255" s="59">
        <v>102</v>
      </c>
      <c r="M255" s="60"/>
      <c r="N255" s="60"/>
      <c r="O255" s="39"/>
      <c r="P255" s="59"/>
      <c r="Q255" s="59"/>
      <c r="R255" s="59">
        <v>102</v>
      </c>
      <c r="S255" s="59">
        <v>102</v>
      </c>
      <c r="T255" s="60"/>
      <c r="U255" s="60"/>
      <c r="V255" s="39"/>
      <c r="W255" s="59"/>
      <c r="X255" s="39"/>
      <c r="Y255" s="59">
        <v>102</v>
      </c>
      <c r="Z255" s="59">
        <v>102</v>
      </c>
      <c r="AA255" s="60"/>
      <c r="AB255" s="60"/>
      <c r="AC255" s="59"/>
      <c r="AD255" s="22"/>
      <c r="AE255" s="100"/>
      <c r="AF255" s="83"/>
      <c r="AG255" s="51"/>
      <c r="AH255" s="51"/>
      <c r="AI255" s="51"/>
      <c r="AJ255" s="51"/>
      <c r="AK255" s="51"/>
      <c r="AL255" s="51"/>
    </row>
    <row r="256" spans="1:38" ht="105" customHeight="1">
      <c r="A256" s="57">
        <v>65</v>
      </c>
      <c r="B256" s="87" t="s">
        <v>588</v>
      </c>
      <c r="C256" s="58" t="s">
        <v>528</v>
      </c>
      <c r="D256" s="58" t="s">
        <v>550</v>
      </c>
      <c r="E256" s="58" t="s">
        <v>633</v>
      </c>
      <c r="F256" s="39">
        <v>6</v>
      </c>
      <c r="G256" s="60"/>
      <c r="H256" s="39"/>
      <c r="I256" s="39"/>
      <c r="J256" s="39"/>
      <c r="K256" s="59"/>
      <c r="L256" s="59"/>
      <c r="M256" s="60"/>
      <c r="N256" s="60"/>
      <c r="O256" s="39"/>
      <c r="P256" s="59" t="s">
        <v>132</v>
      </c>
      <c r="Q256" s="59"/>
      <c r="R256" s="59"/>
      <c r="S256" s="59"/>
      <c r="T256" s="60"/>
      <c r="U256" s="60"/>
      <c r="V256" s="39"/>
      <c r="W256" s="59"/>
      <c r="X256" s="59" t="s">
        <v>132</v>
      </c>
      <c r="Y256" s="59"/>
      <c r="Z256" s="59"/>
      <c r="AA256" s="60"/>
      <c r="AB256" s="60"/>
      <c r="AC256" s="59"/>
      <c r="AD256" s="22"/>
      <c r="AE256" s="100"/>
      <c r="AF256" s="83"/>
      <c r="AG256" s="51"/>
      <c r="AH256" s="51"/>
      <c r="AI256" s="51"/>
      <c r="AJ256" s="51"/>
      <c r="AK256" s="51"/>
      <c r="AL256" s="51"/>
    </row>
    <row r="257" spans="1:38" ht="105" customHeight="1">
      <c r="A257" s="57">
        <v>65</v>
      </c>
      <c r="B257" s="87" t="s">
        <v>588</v>
      </c>
      <c r="C257" s="58" t="s">
        <v>481</v>
      </c>
      <c r="D257" s="58" t="s">
        <v>23</v>
      </c>
      <c r="E257" s="58" t="s">
        <v>24</v>
      </c>
      <c r="F257" s="39">
        <v>5</v>
      </c>
      <c r="G257" s="60"/>
      <c r="H257" s="39" t="s">
        <v>66</v>
      </c>
      <c r="I257" s="39"/>
      <c r="J257" s="39"/>
      <c r="K257" s="59"/>
      <c r="L257" s="59"/>
      <c r="M257" s="60"/>
      <c r="N257" s="60"/>
      <c r="O257" s="39"/>
      <c r="P257" s="59"/>
      <c r="Q257" s="39" t="s">
        <v>221</v>
      </c>
      <c r="R257" s="59"/>
      <c r="S257" s="59"/>
      <c r="T257" s="60"/>
      <c r="U257" s="60"/>
      <c r="V257" s="39"/>
      <c r="W257" s="59"/>
      <c r="X257" s="39"/>
      <c r="Y257" s="59"/>
      <c r="Z257" s="59"/>
      <c r="AA257" s="60"/>
      <c r="AB257" s="60"/>
      <c r="AC257" s="59"/>
      <c r="AD257" s="22"/>
      <c r="AE257" s="101" t="s">
        <v>788</v>
      </c>
      <c r="AF257" s="83"/>
      <c r="AG257" s="51"/>
      <c r="AH257" s="51"/>
      <c r="AI257" s="51"/>
      <c r="AJ257" s="51"/>
      <c r="AK257" s="51"/>
      <c r="AL257" s="51"/>
    </row>
    <row r="258" spans="1:38" ht="105" customHeight="1">
      <c r="A258" s="57">
        <v>66</v>
      </c>
      <c r="B258" s="87" t="s">
        <v>589</v>
      </c>
      <c r="C258" s="58" t="s">
        <v>18</v>
      </c>
      <c r="D258" s="58" t="s">
        <v>19</v>
      </c>
      <c r="E258" s="58"/>
      <c r="F258" s="39"/>
      <c r="G258" s="60"/>
      <c r="H258" s="39"/>
      <c r="I258" s="39"/>
      <c r="J258" s="39"/>
      <c r="K258" s="59">
        <v>103</v>
      </c>
      <c r="L258" s="59">
        <v>103</v>
      </c>
      <c r="M258" s="60"/>
      <c r="N258" s="60"/>
      <c r="O258" s="39"/>
      <c r="P258" s="39"/>
      <c r="Q258" s="39"/>
      <c r="R258" s="59">
        <v>103</v>
      </c>
      <c r="S258" s="59">
        <v>103</v>
      </c>
      <c r="T258" s="60"/>
      <c r="U258" s="60"/>
      <c r="V258" s="39"/>
      <c r="W258" s="39"/>
      <c r="X258" s="39"/>
      <c r="Y258" s="59">
        <v>103</v>
      </c>
      <c r="Z258" s="59">
        <v>103</v>
      </c>
      <c r="AA258" s="60"/>
      <c r="AB258" s="60"/>
      <c r="AC258" s="59"/>
      <c r="AD258" s="22"/>
      <c r="AE258" s="100"/>
      <c r="AF258" s="83"/>
      <c r="AG258" s="51"/>
      <c r="AH258" s="51"/>
      <c r="AI258" s="51"/>
      <c r="AJ258" s="51"/>
      <c r="AK258" s="51"/>
      <c r="AL258" s="51"/>
    </row>
    <row r="259" spans="1:38" ht="105" customHeight="1">
      <c r="A259" s="57">
        <v>66</v>
      </c>
      <c r="B259" s="87" t="s">
        <v>589</v>
      </c>
      <c r="C259" s="58" t="s">
        <v>120</v>
      </c>
      <c r="D259" s="58" t="s">
        <v>550</v>
      </c>
      <c r="E259" s="58" t="s">
        <v>633</v>
      </c>
      <c r="F259" s="39">
        <v>6</v>
      </c>
      <c r="G259" s="60"/>
      <c r="H259" s="39"/>
      <c r="I259" s="39"/>
      <c r="J259" s="59" t="s">
        <v>227</v>
      </c>
      <c r="K259" s="39"/>
      <c r="L259" s="39"/>
      <c r="M259" s="60"/>
      <c r="N259" s="60"/>
      <c r="O259" s="59"/>
      <c r="P259" s="59"/>
      <c r="Q259" s="59" t="s">
        <v>227</v>
      </c>
      <c r="R259" s="59"/>
      <c r="S259" s="39"/>
      <c r="T259" s="60"/>
      <c r="U259" s="60"/>
      <c r="V259" s="59"/>
      <c r="W259" s="59" t="s">
        <v>227</v>
      </c>
      <c r="X259" s="59"/>
      <c r="Y259" s="39"/>
      <c r="Z259" s="39"/>
      <c r="AA259" s="60"/>
      <c r="AB259" s="60"/>
      <c r="AC259" s="59"/>
      <c r="AD259" s="22"/>
      <c r="AE259" s="102" t="s">
        <v>631</v>
      </c>
      <c r="AF259" s="83"/>
      <c r="AG259" s="51"/>
      <c r="AH259" s="51"/>
      <c r="AI259" s="51"/>
      <c r="AJ259" s="51"/>
      <c r="AK259" s="51"/>
      <c r="AL259" s="51"/>
    </row>
    <row r="260" spans="1:38" ht="105" customHeight="1">
      <c r="A260" s="57">
        <v>67</v>
      </c>
      <c r="B260" s="87" t="s">
        <v>590</v>
      </c>
      <c r="C260" s="58" t="s">
        <v>18</v>
      </c>
      <c r="D260" s="58" t="s">
        <v>19</v>
      </c>
      <c r="E260" s="58"/>
      <c r="F260" s="39"/>
      <c r="G260" s="60"/>
      <c r="H260" s="39"/>
      <c r="I260" s="39"/>
      <c r="J260" s="39"/>
      <c r="K260" s="39">
        <v>104</v>
      </c>
      <c r="L260" s="39">
        <v>104</v>
      </c>
      <c r="M260" s="60"/>
      <c r="N260" s="60"/>
      <c r="O260" s="39"/>
      <c r="P260" s="59"/>
      <c r="Q260" s="39"/>
      <c r="R260" s="39">
        <v>104</v>
      </c>
      <c r="S260" s="39">
        <v>104</v>
      </c>
      <c r="T260" s="60"/>
      <c r="U260" s="60"/>
      <c r="V260" s="39"/>
      <c r="W260" s="59"/>
      <c r="X260" s="39"/>
      <c r="Y260" s="39">
        <v>104</v>
      </c>
      <c r="Z260" s="39">
        <v>104</v>
      </c>
      <c r="AA260" s="60"/>
      <c r="AB260" s="60"/>
      <c r="AC260" s="59"/>
      <c r="AD260" s="22"/>
      <c r="AE260" s="103"/>
      <c r="AF260" s="83"/>
      <c r="AG260" s="51"/>
      <c r="AH260" s="51"/>
      <c r="AI260" s="51"/>
      <c r="AJ260" s="51"/>
      <c r="AK260" s="51"/>
      <c r="AL260" s="51"/>
    </row>
    <row r="261" spans="1:38" ht="105" customHeight="1">
      <c r="A261" s="57">
        <v>67</v>
      </c>
      <c r="B261" s="87" t="s">
        <v>590</v>
      </c>
      <c r="C261" s="58" t="s">
        <v>145</v>
      </c>
      <c r="D261" s="58" t="s">
        <v>581</v>
      </c>
      <c r="E261" s="58" t="s">
        <v>634</v>
      </c>
      <c r="F261" s="39">
        <v>6</v>
      </c>
      <c r="G261" s="60"/>
      <c r="H261" s="39" t="s">
        <v>110</v>
      </c>
      <c r="I261" s="39"/>
      <c r="J261" s="39"/>
      <c r="K261" s="39"/>
      <c r="L261" s="39"/>
      <c r="M261" s="60"/>
      <c r="N261" s="60"/>
      <c r="O261" s="39" t="s">
        <v>136</v>
      </c>
      <c r="P261" s="39"/>
      <c r="Q261" s="39"/>
      <c r="R261" s="39"/>
      <c r="S261" s="39"/>
      <c r="T261" s="60"/>
      <c r="U261" s="60"/>
      <c r="V261" s="39"/>
      <c r="W261" s="39"/>
      <c r="X261" s="39"/>
      <c r="Y261" s="39"/>
      <c r="Z261" s="39"/>
      <c r="AA261" s="60"/>
      <c r="AB261" s="60"/>
      <c r="AC261" s="59"/>
      <c r="AD261" s="22"/>
      <c r="AE261" s="102" t="s">
        <v>555</v>
      </c>
      <c r="AF261" s="83"/>
      <c r="AG261" s="51"/>
      <c r="AH261" s="51"/>
      <c r="AI261" s="51"/>
      <c r="AJ261" s="51"/>
      <c r="AK261" s="51"/>
      <c r="AL261" s="51"/>
    </row>
    <row r="262" spans="1:38" ht="105" customHeight="1">
      <c r="A262" s="57">
        <v>67</v>
      </c>
      <c r="B262" s="87" t="s">
        <v>590</v>
      </c>
      <c r="C262" s="58" t="s">
        <v>145</v>
      </c>
      <c r="D262" s="58" t="s">
        <v>581</v>
      </c>
      <c r="E262" s="58" t="s">
        <v>443</v>
      </c>
      <c r="F262" s="39">
        <v>4</v>
      </c>
      <c r="G262" s="60"/>
      <c r="H262" s="39"/>
      <c r="I262" s="39"/>
      <c r="J262" s="39"/>
      <c r="K262" s="39"/>
      <c r="L262" s="39"/>
      <c r="M262" s="60"/>
      <c r="N262" s="60"/>
      <c r="O262" s="39"/>
      <c r="P262" s="59"/>
      <c r="Q262" s="39"/>
      <c r="R262" s="39"/>
      <c r="S262" s="39"/>
      <c r="T262" s="60"/>
      <c r="U262" s="60"/>
      <c r="V262" s="39" t="s">
        <v>241</v>
      </c>
      <c r="W262" s="59"/>
      <c r="X262" s="39"/>
      <c r="Y262" s="39"/>
      <c r="Z262" s="39"/>
      <c r="AA262" s="60"/>
      <c r="AB262" s="60"/>
      <c r="AC262" s="59" t="s">
        <v>634</v>
      </c>
      <c r="AD262" s="22"/>
      <c r="AE262" s="103"/>
      <c r="AF262" s="83"/>
      <c r="AG262" s="51"/>
      <c r="AH262" s="51"/>
      <c r="AI262" s="51"/>
      <c r="AJ262" s="51"/>
      <c r="AK262" s="51"/>
      <c r="AL262" s="51"/>
    </row>
    <row r="263" spans="1:38" ht="105" customHeight="1">
      <c r="A263" s="57">
        <v>67</v>
      </c>
      <c r="B263" s="87" t="s">
        <v>590</v>
      </c>
      <c r="C263" s="58" t="s">
        <v>163</v>
      </c>
      <c r="D263" s="58" t="s">
        <v>581</v>
      </c>
      <c r="E263" s="58" t="s">
        <v>443</v>
      </c>
      <c r="F263" s="39">
        <v>4</v>
      </c>
      <c r="G263" s="60"/>
      <c r="H263" s="39"/>
      <c r="I263" s="39"/>
      <c r="J263" s="39"/>
      <c r="K263" s="39"/>
      <c r="L263" s="39"/>
      <c r="M263" s="60"/>
      <c r="N263" s="60"/>
      <c r="O263" s="39"/>
      <c r="P263" s="59"/>
      <c r="Q263" s="39"/>
      <c r="R263" s="39"/>
      <c r="S263" s="39"/>
      <c r="T263" s="60"/>
      <c r="U263" s="60"/>
      <c r="V263" s="39" t="s">
        <v>241</v>
      </c>
      <c r="W263" s="59"/>
      <c r="X263" s="39"/>
      <c r="Y263" s="39"/>
      <c r="Z263" s="39"/>
      <c r="AA263" s="60"/>
      <c r="AB263" s="60"/>
      <c r="AC263" s="59" t="s">
        <v>634</v>
      </c>
      <c r="AD263" s="22"/>
      <c r="AE263" s="103"/>
      <c r="AF263" s="83"/>
      <c r="AG263" s="51"/>
      <c r="AH263" s="51"/>
      <c r="AI263" s="51"/>
      <c r="AJ263" s="51"/>
      <c r="AK263" s="51"/>
      <c r="AL263" s="51"/>
    </row>
    <row r="264" spans="1:38" ht="105" customHeight="1">
      <c r="A264" s="57">
        <v>68</v>
      </c>
      <c r="B264" s="87" t="s">
        <v>591</v>
      </c>
      <c r="C264" s="58" t="s">
        <v>18</v>
      </c>
      <c r="D264" s="58" t="s">
        <v>19</v>
      </c>
      <c r="E264" s="58"/>
      <c r="F264" s="39"/>
      <c r="G264" s="60"/>
      <c r="H264" s="39"/>
      <c r="I264" s="39"/>
      <c r="J264" s="39"/>
      <c r="K264" s="39">
        <v>104</v>
      </c>
      <c r="L264" s="39">
        <v>104</v>
      </c>
      <c r="M264" s="60"/>
      <c r="N264" s="60"/>
      <c r="O264" s="39"/>
      <c r="P264" s="59"/>
      <c r="Q264" s="39"/>
      <c r="R264" s="39">
        <v>104</v>
      </c>
      <c r="S264" s="39">
        <v>104</v>
      </c>
      <c r="T264" s="60"/>
      <c r="U264" s="60"/>
      <c r="V264" s="39"/>
      <c r="W264" s="59"/>
      <c r="X264" s="39"/>
      <c r="Y264" s="39">
        <v>104</v>
      </c>
      <c r="Z264" s="39">
        <v>104</v>
      </c>
      <c r="AA264" s="60"/>
      <c r="AB264" s="60"/>
      <c r="AC264" s="59"/>
      <c r="AD264" s="22"/>
      <c r="AE264" s="100"/>
      <c r="AF264" s="83"/>
      <c r="AG264" s="51"/>
      <c r="AH264" s="51"/>
      <c r="AI264" s="51"/>
      <c r="AJ264" s="51"/>
      <c r="AK264" s="51"/>
      <c r="AL264" s="51"/>
    </row>
    <row r="265" spans="1:38" ht="105" customHeight="1">
      <c r="A265" s="57">
        <v>68</v>
      </c>
      <c r="B265" s="87" t="s">
        <v>591</v>
      </c>
      <c r="C265" s="58" t="s">
        <v>528</v>
      </c>
      <c r="D265" s="58" t="s">
        <v>550</v>
      </c>
      <c r="E265" s="58" t="s">
        <v>633</v>
      </c>
      <c r="F265" s="39">
        <v>6</v>
      </c>
      <c r="G265" s="60"/>
      <c r="H265" s="39"/>
      <c r="I265" s="59" t="s">
        <v>226</v>
      </c>
      <c r="J265" s="59"/>
      <c r="K265" s="39"/>
      <c r="L265" s="39"/>
      <c r="M265" s="60"/>
      <c r="N265" s="60"/>
      <c r="O265" s="59" t="s">
        <v>226</v>
      </c>
      <c r="P265" s="59"/>
      <c r="Q265" s="59"/>
      <c r="R265" s="39"/>
      <c r="S265" s="39"/>
      <c r="T265" s="60"/>
      <c r="U265" s="60"/>
      <c r="V265" s="59" t="s">
        <v>226</v>
      </c>
      <c r="W265" s="59"/>
      <c r="X265" s="59"/>
      <c r="Y265" s="39"/>
      <c r="Z265" s="39"/>
      <c r="AA265" s="60"/>
      <c r="AB265" s="60"/>
      <c r="AC265" s="59"/>
      <c r="AD265" s="22"/>
      <c r="AE265" s="101" t="s">
        <v>790</v>
      </c>
      <c r="AF265" s="83"/>
      <c r="AG265" s="51"/>
      <c r="AH265" s="51"/>
      <c r="AI265" s="51"/>
      <c r="AJ265" s="51"/>
      <c r="AK265" s="51"/>
      <c r="AL265" s="51"/>
    </row>
    <row r="266" spans="1:38" ht="105" customHeight="1">
      <c r="A266" s="57">
        <v>69</v>
      </c>
      <c r="B266" s="87" t="s">
        <v>154</v>
      </c>
      <c r="C266" s="58" t="s">
        <v>146</v>
      </c>
      <c r="D266" s="58" t="s">
        <v>803</v>
      </c>
      <c r="E266" s="58" t="s">
        <v>802</v>
      </c>
      <c r="F266" s="68">
        <v>8</v>
      </c>
      <c r="G266" s="88"/>
      <c r="H266" s="39" t="s">
        <v>126</v>
      </c>
      <c r="I266" s="39" t="s">
        <v>126</v>
      </c>
      <c r="J266" s="39" t="s">
        <v>126</v>
      </c>
      <c r="K266" s="39" t="s">
        <v>126</v>
      </c>
      <c r="L266" s="39" t="s">
        <v>126</v>
      </c>
      <c r="M266" s="88"/>
      <c r="N266" s="88"/>
      <c r="O266" s="39" t="s">
        <v>126</v>
      </c>
      <c r="P266" s="39" t="s">
        <v>126</v>
      </c>
      <c r="Q266" s="39" t="s">
        <v>126</v>
      </c>
      <c r="R266" s="39" t="s">
        <v>126</v>
      </c>
      <c r="S266" s="39" t="s">
        <v>126</v>
      </c>
      <c r="T266" s="60"/>
      <c r="U266" s="60"/>
      <c r="V266" s="39" t="s">
        <v>126</v>
      </c>
      <c r="W266" s="39" t="s">
        <v>126</v>
      </c>
      <c r="X266" s="39" t="s">
        <v>126</v>
      </c>
      <c r="Y266" s="39"/>
      <c r="Z266" s="39"/>
      <c r="AA266" s="60"/>
      <c r="AB266" s="60"/>
      <c r="AC266" s="59"/>
      <c r="AD266" s="22"/>
      <c r="AE266" s="75" t="s">
        <v>881</v>
      </c>
      <c r="AF266" s="33"/>
      <c r="AG266" s="51"/>
      <c r="AH266" s="51"/>
      <c r="AI266" s="51"/>
      <c r="AJ266" s="51"/>
      <c r="AK266" s="51"/>
      <c r="AL266" s="51"/>
    </row>
    <row r="267" spans="1:38" ht="105" customHeight="1">
      <c r="A267" s="57">
        <v>69</v>
      </c>
      <c r="B267" s="87" t="s">
        <v>154</v>
      </c>
      <c r="C267" s="58" t="s">
        <v>146</v>
      </c>
      <c r="D267" s="58" t="s">
        <v>803</v>
      </c>
      <c r="E267" s="58" t="s">
        <v>443</v>
      </c>
      <c r="F267" s="68">
        <v>8</v>
      </c>
      <c r="G267" s="88"/>
      <c r="H267" s="39"/>
      <c r="I267" s="39"/>
      <c r="J267" s="39"/>
      <c r="K267" s="39"/>
      <c r="L267" s="39"/>
      <c r="M267" s="88"/>
      <c r="N267" s="88"/>
      <c r="O267" s="39"/>
      <c r="P267" s="39"/>
      <c r="Q267" s="39"/>
      <c r="R267" s="39"/>
      <c r="S267" s="39"/>
      <c r="T267" s="60"/>
      <c r="U267" s="60"/>
      <c r="V267" s="39"/>
      <c r="W267" s="39"/>
      <c r="X267" s="39"/>
      <c r="Y267" s="39"/>
      <c r="Z267" s="39" t="s">
        <v>126</v>
      </c>
      <c r="AA267" s="60"/>
      <c r="AB267" s="60"/>
      <c r="AC267" s="59" t="s">
        <v>802</v>
      </c>
      <c r="AD267" s="22"/>
      <c r="AE267" s="75"/>
      <c r="AF267" s="33"/>
      <c r="AG267" s="51"/>
      <c r="AH267" s="51"/>
      <c r="AI267" s="51"/>
      <c r="AJ267" s="51"/>
      <c r="AK267" s="51"/>
      <c r="AL267" s="51"/>
    </row>
    <row r="268" spans="1:38" ht="105" customHeight="1">
      <c r="A268" s="57">
        <v>69</v>
      </c>
      <c r="B268" s="87" t="s">
        <v>154</v>
      </c>
      <c r="C268" s="58" t="s">
        <v>155</v>
      </c>
      <c r="D268" s="58" t="s">
        <v>803</v>
      </c>
      <c r="E268" s="58" t="s">
        <v>443</v>
      </c>
      <c r="F268" s="68">
        <v>8</v>
      </c>
      <c r="G268" s="88"/>
      <c r="H268" s="39"/>
      <c r="I268" s="39"/>
      <c r="J268" s="39"/>
      <c r="K268" s="39"/>
      <c r="L268" s="39"/>
      <c r="M268" s="88"/>
      <c r="N268" s="88"/>
      <c r="O268" s="39"/>
      <c r="P268" s="39"/>
      <c r="Q268" s="39"/>
      <c r="R268" s="39"/>
      <c r="S268" s="39"/>
      <c r="T268" s="60"/>
      <c r="U268" s="60"/>
      <c r="V268" s="39"/>
      <c r="W268" s="39"/>
      <c r="X268" s="39"/>
      <c r="Y268" s="39"/>
      <c r="Z268" s="39" t="s">
        <v>126</v>
      </c>
      <c r="AA268" s="60"/>
      <c r="AB268" s="60"/>
      <c r="AC268" s="59" t="s">
        <v>802</v>
      </c>
      <c r="AD268" s="22"/>
      <c r="AE268" s="75"/>
      <c r="AF268" s="33"/>
      <c r="AG268" s="51"/>
      <c r="AH268" s="51"/>
      <c r="AI268" s="51"/>
      <c r="AJ268" s="51"/>
      <c r="AK268" s="51"/>
      <c r="AL268" s="51"/>
    </row>
    <row r="269" spans="1:38" ht="105" customHeight="1">
      <c r="A269" s="57">
        <v>70</v>
      </c>
      <c r="B269" s="87" t="s">
        <v>157</v>
      </c>
      <c r="C269" s="58" t="s">
        <v>105</v>
      </c>
      <c r="D269" s="58"/>
      <c r="E269" s="58" t="s">
        <v>533</v>
      </c>
      <c r="F269" s="39"/>
      <c r="G269" s="60"/>
      <c r="H269" s="39" t="s">
        <v>534</v>
      </c>
      <c r="I269" s="39" t="s">
        <v>534</v>
      </c>
      <c r="J269" s="39" t="s">
        <v>534</v>
      </c>
      <c r="K269" s="39" t="s">
        <v>534</v>
      </c>
      <c r="L269" s="39" t="s">
        <v>534</v>
      </c>
      <c r="M269" s="60"/>
      <c r="N269" s="60"/>
      <c r="O269" s="39"/>
      <c r="P269" s="39"/>
      <c r="Q269" s="39"/>
      <c r="R269" s="39"/>
      <c r="S269" s="39"/>
      <c r="T269" s="60"/>
      <c r="U269" s="60"/>
      <c r="V269" s="39"/>
      <c r="W269" s="39"/>
      <c r="X269" s="39"/>
      <c r="Y269" s="39"/>
      <c r="Z269" s="39"/>
      <c r="AA269" s="60"/>
      <c r="AB269" s="60"/>
      <c r="AC269" s="59"/>
      <c r="AD269" s="22"/>
      <c r="AE269" s="34"/>
      <c r="AF269" s="104"/>
      <c r="AG269" s="51"/>
      <c r="AH269" s="51"/>
      <c r="AI269" s="51"/>
      <c r="AJ269" s="51"/>
      <c r="AK269" s="51"/>
      <c r="AL269" s="51"/>
    </row>
    <row r="270" spans="1:38" ht="105" customHeight="1">
      <c r="A270" s="57">
        <v>71</v>
      </c>
      <c r="B270" s="87" t="s">
        <v>158</v>
      </c>
      <c r="C270" s="58" t="s">
        <v>105</v>
      </c>
      <c r="D270" s="58"/>
      <c r="E270" s="58" t="s">
        <v>533</v>
      </c>
      <c r="F270" s="39"/>
      <c r="G270" s="60"/>
      <c r="H270" s="71" t="s">
        <v>534</v>
      </c>
      <c r="I270" s="71" t="s">
        <v>534</v>
      </c>
      <c r="J270" s="71" t="s">
        <v>534</v>
      </c>
      <c r="K270" s="71" t="s">
        <v>534</v>
      </c>
      <c r="L270" s="71" t="s">
        <v>534</v>
      </c>
      <c r="M270" s="60"/>
      <c r="N270" s="60"/>
      <c r="O270" s="71"/>
      <c r="P270" s="71"/>
      <c r="Q270" s="71"/>
      <c r="R270" s="71"/>
      <c r="S270" s="71"/>
      <c r="T270" s="60"/>
      <c r="U270" s="60"/>
      <c r="V270" s="71"/>
      <c r="W270" s="71"/>
      <c r="X270" s="71"/>
      <c r="Y270" s="71"/>
      <c r="Z270" s="71"/>
      <c r="AA270" s="60"/>
      <c r="AB270" s="60"/>
      <c r="AC270" s="59"/>
      <c r="AD270" s="22"/>
      <c r="AE270" s="34"/>
      <c r="AF270" s="104"/>
      <c r="AG270" s="51"/>
      <c r="AH270" s="51"/>
      <c r="AI270" s="51"/>
      <c r="AJ270" s="51"/>
      <c r="AK270" s="51"/>
      <c r="AL270" s="51"/>
    </row>
    <row r="271" spans="1:38" ht="105" customHeight="1">
      <c r="A271" s="57">
        <v>72</v>
      </c>
      <c r="B271" s="87" t="s">
        <v>162</v>
      </c>
      <c r="C271" s="58" t="s">
        <v>105</v>
      </c>
      <c r="D271" s="58" t="s">
        <v>111</v>
      </c>
      <c r="E271" s="58" t="s">
        <v>533</v>
      </c>
      <c r="F271" s="39"/>
      <c r="G271" s="60"/>
      <c r="H271" s="71" t="s">
        <v>534</v>
      </c>
      <c r="I271" s="71" t="s">
        <v>534</v>
      </c>
      <c r="J271" s="71" t="s">
        <v>534</v>
      </c>
      <c r="K271" s="71" t="s">
        <v>534</v>
      </c>
      <c r="L271" s="71" t="s">
        <v>534</v>
      </c>
      <c r="M271" s="60"/>
      <c r="N271" s="60"/>
      <c r="O271" s="71"/>
      <c r="P271" s="71"/>
      <c r="Q271" s="71"/>
      <c r="R271" s="71"/>
      <c r="S271" s="71"/>
      <c r="T271" s="60"/>
      <c r="U271" s="60"/>
      <c r="V271" s="71"/>
      <c r="W271" s="71"/>
      <c r="X271" s="71"/>
      <c r="Y271" s="71"/>
      <c r="Z271" s="71"/>
      <c r="AA271" s="60"/>
      <c r="AB271" s="60"/>
      <c r="AC271" s="59"/>
      <c r="AD271" s="22"/>
      <c r="AE271" s="34"/>
      <c r="AF271" s="104"/>
      <c r="AG271" s="51"/>
      <c r="AH271" s="51"/>
      <c r="AI271" s="51"/>
      <c r="AJ271" s="51"/>
      <c r="AK271" s="51"/>
      <c r="AL271" s="51"/>
    </row>
    <row r="272" spans="1:38" ht="105" customHeight="1">
      <c r="A272" s="57">
        <v>73</v>
      </c>
      <c r="B272" s="87" t="s">
        <v>165</v>
      </c>
      <c r="C272" s="58" t="s">
        <v>105</v>
      </c>
      <c r="D272" s="58"/>
      <c r="E272" s="58" t="s">
        <v>533</v>
      </c>
      <c r="F272" s="39"/>
      <c r="G272" s="60"/>
      <c r="H272" s="39" t="s">
        <v>534</v>
      </c>
      <c r="I272" s="39" t="s">
        <v>534</v>
      </c>
      <c r="J272" s="39" t="s">
        <v>534</v>
      </c>
      <c r="K272" s="39" t="s">
        <v>534</v>
      </c>
      <c r="L272" s="39" t="s">
        <v>534</v>
      </c>
      <c r="M272" s="60"/>
      <c r="N272" s="60"/>
      <c r="O272" s="39"/>
      <c r="P272" s="39"/>
      <c r="Q272" s="39"/>
      <c r="R272" s="39"/>
      <c r="S272" s="39"/>
      <c r="T272" s="60"/>
      <c r="U272" s="60"/>
      <c r="V272" s="39"/>
      <c r="W272" s="39"/>
      <c r="X272" s="39"/>
      <c r="Y272" s="39"/>
      <c r="Z272" s="39"/>
      <c r="AA272" s="60"/>
      <c r="AB272" s="60"/>
      <c r="AC272" s="59"/>
      <c r="AD272" s="22"/>
      <c r="AE272" s="34"/>
      <c r="AF272" s="104"/>
      <c r="AG272" s="51"/>
      <c r="AH272" s="51"/>
      <c r="AI272" s="51"/>
      <c r="AJ272" s="51"/>
      <c r="AK272" s="51"/>
      <c r="AL272" s="51"/>
    </row>
    <row r="273" spans="1:38" ht="105" customHeight="1">
      <c r="A273" s="57">
        <v>74</v>
      </c>
      <c r="B273" s="87" t="s">
        <v>485</v>
      </c>
      <c r="C273" s="58" t="s">
        <v>93</v>
      </c>
      <c r="D273" s="87" t="s">
        <v>32</v>
      </c>
      <c r="E273" s="58" t="s">
        <v>719</v>
      </c>
      <c r="F273" s="39">
        <v>5</v>
      </c>
      <c r="G273" s="60"/>
      <c r="H273" s="199" t="s">
        <v>1000</v>
      </c>
      <c r="I273" s="39"/>
      <c r="J273" s="39" t="s">
        <v>90</v>
      </c>
      <c r="K273" s="39"/>
      <c r="L273" s="39"/>
      <c r="M273" s="60"/>
      <c r="N273" s="60"/>
      <c r="O273" s="39" t="s">
        <v>94</v>
      </c>
      <c r="P273" s="39"/>
      <c r="Q273" s="39"/>
      <c r="R273" s="39"/>
      <c r="S273" s="39"/>
      <c r="T273" s="60"/>
      <c r="U273" s="60"/>
      <c r="V273" s="39"/>
      <c r="W273" s="39"/>
      <c r="X273" s="39"/>
      <c r="Y273" s="39"/>
      <c r="Z273" s="39"/>
      <c r="AA273" s="60"/>
      <c r="AB273" s="60"/>
      <c r="AC273" s="105"/>
      <c r="AD273" s="22"/>
      <c r="AE273" s="198" t="s">
        <v>643</v>
      </c>
      <c r="AF273" s="104"/>
      <c r="AG273" s="51"/>
      <c r="AH273" s="51"/>
      <c r="AI273" s="51"/>
      <c r="AJ273" s="51"/>
      <c r="AK273" s="51"/>
      <c r="AL273" s="51"/>
    </row>
    <row r="274" spans="1:38" ht="105" customHeight="1">
      <c r="A274" s="57">
        <v>74</v>
      </c>
      <c r="B274" s="87" t="s">
        <v>485</v>
      </c>
      <c r="C274" s="58" t="s">
        <v>93</v>
      </c>
      <c r="D274" s="87" t="s">
        <v>32</v>
      </c>
      <c r="E274" s="58" t="s">
        <v>443</v>
      </c>
      <c r="F274" s="39">
        <v>2</v>
      </c>
      <c r="G274" s="60"/>
      <c r="H274" s="39"/>
      <c r="I274" s="39"/>
      <c r="J274" s="39"/>
      <c r="K274" s="39"/>
      <c r="L274" s="39"/>
      <c r="M274" s="60"/>
      <c r="N274" s="60"/>
      <c r="O274" s="39"/>
      <c r="P274" s="39"/>
      <c r="Q274" s="39"/>
      <c r="R274" s="39"/>
      <c r="S274" s="39"/>
      <c r="T274" s="60"/>
      <c r="U274" s="60"/>
      <c r="V274" s="39" t="s">
        <v>89</v>
      </c>
      <c r="W274" s="39"/>
      <c r="X274" s="39"/>
      <c r="Y274" s="39"/>
      <c r="Z274" s="39"/>
      <c r="AA274" s="60"/>
      <c r="AB274" s="60"/>
      <c r="AC274" s="163"/>
      <c r="AD274" s="22"/>
      <c r="AE274" s="69"/>
      <c r="AF274" s="104"/>
      <c r="AG274" s="51"/>
      <c r="AH274" s="51"/>
      <c r="AI274" s="51"/>
      <c r="AJ274" s="51"/>
      <c r="AK274" s="51"/>
      <c r="AL274" s="51"/>
    </row>
    <row r="275" spans="1:38" ht="105" customHeight="1">
      <c r="A275" s="57">
        <v>74</v>
      </c>
      <c r="B275" s="87" t="s">
        <v>485</v>
      </c>
      <c r="C275" s="58" t="s">
        <v>88</v>
      </c>
      <c r="D275" s="87" t="s">
        <v>32</v>
      </c>
      <c r="E275" s="58" t="s">
        <v>443</v>
      </c>
      <c r="F275" s="39">
        <v>2</v>
      </c>
      <c r="G275" s="60"/>
      <c r="H275" s="39"/>
      <c r="I275" s="39"/>
      <c r="J275" s="39"/>
      <c r="K275" s="39"/>
      <c r="L275" s="39"/>
      <c r="M275" s="60"/>
      <c r="N275" s="60"/>
      <c r="O275" s="39"/>
      <c r="P275" s="39"/>
      <c r="Q275" s="39"/>
      <c r="R275" s="39"/>
      <c r="S275" s="39"/>
      <c r="T275" s="60"/>
      <c r="U275" s="60"/>
      <c r="V275" s="39" t="s">
        <v>89</v>
      </c>
      <c r="W275" s="39"/>
      <c r="X275" s="39"/>
      <c r="Y275" s="39"/>
      <c r="Z275" s="39"/>
      <c r="AA275" s="60"/>
      <c r="AB275" s="60"/>
      <c r="AC275" s="163"/>
      <c r="AD275" s="22"/>
      <c r="AE275" s="69"/>
      <c r="AF275" s="104"/>
      <c r="AG275" s="51"/>
      <c r="AH275" s="51"/>
      <c r="AI275" s="51"/>
      <c r="AJ275" s="51"/>
      <c r="AK275" s="51"/>
      <c r="AL275" s="51"/>
    </row>
    <row r="276" spans="1:38" ht="105" customHeight="1">
      <c r="A276" s="57">
        <v>74</v>
      </c>
      <c r="B276" s="87" t="s">
        <v>485</v>
      </c>
      <c r="C276" s="58" t="s">
        <v>512</v>
      </c>
      <c r="D276" s="87" t="s">
        <v>742</v>
      </c>
      <c r="E276" s="87" t="s">
        <v>741</v>
      </c>
      <c r="F276" s="39">
        <v>8</v>
      </c>
      <c r="G276" s="60"/>
      <c r="H276" s="71"/>
      <c r="I276" s="71"/>
      <c r="J276" s="71"/>
      <c r="K276" s="71" t="s">
        <v>192</v>
      </c>
      <c r="L276" s="71" t="s">
        <v>192</v>
      </c>
      <c r="M276" s="60"/>
      <c r="N276" s="60"/>
      <c r="O276" s="71"/>
      <c r="P276" s="71"/>
      <c r="Q276" s="71" t="s">
        <v>193</v>
      </c>
      <c r="R276" s="71" t="s">
        <v>193</v>
      </c>
      <c r="S276" s="71" t="s">
        <v>193</v>
      </c>
      <c r="T276" s="60"/>
      <c r="U276" s="60"/>
      <c r="V276" s="71"/>
      <c r="W276" s="71" t="s">
        <v>193</v>
      </c>
      <c r="X276" s="71"/>
      <c r="Y276" s="71"/>
      <c r="Z276" s="71" t="s">
        <v>192</v>
      </c>
      <c r="AA276" s="60"/>
      <c r="AB276" s="60"/>
      <c r="AC276" s="59"/>
      <c r="AD276" s="22"/>
      <c r="AE276" s="69" t="s">
        <v>882</v>
      </c>
      <c r="AF276" s="104"/>
      <c r="AG276" s="51"/>
      <c r="AH276" s="51"/>
      <c r="AI276" s="51"/>
      <c r="AJ276" s="51"/>
      <c r="AK276" s="51"/>
      <c r="AL276" s="51"/>
    </row>
    <row r="277" spans="1:38" ht="105" customHeight="1">
      <c r="A277" s="57">
        <v>74</v>
      </c>
      <c r="B277" s="87" t="s">
        <v>485</v>
      </c>
      <c r="C277" s="58" t="s">
        <v>113</v>
      </c>
      <c r="D277" s="87" t="s">
        <v>740</v>
      </c>
      <c r="E277" s="87" t="s">
        <v>739</v>
      </c>
      <c r="F277" s="39">
        <v>8</v>
      </c>
      <c r="G277" s="60"/>
      <c r="H277" s="71"/>
      <c r="I277" s="71" t="s">
        <v>233</v>
      </c>
      <c r="J277" s="71"/>
      <c r="K277" s="71"/>
      <c r="L277" s="39"/>
      <c r="M277" s="60"/>
      <c r="N277" s="60"/>
      <c r="O277" s="71"/>
      <c r="P277" s="71" t="s">
        <v>236</v>
      </c>
      <c r="Q277" s="71"/>
      <c r="R277" s="71"/>
      <c r="S277" s="71"/>
      <c r="T277" s="60"/>
      <c r="U277" s="60"/>
      <c r="V277" s="71"/>
      <c r="W277" s="71"/>
      <c r="X277" s="71" t="s">
        <v>236</v>
      </c>
      <c r="Y277" s="71" t="s">
        <v>236</v>
      </c>
      <c r="Z277" s="71"/>
      <c r="AA277" s="60"/>
      <c r="AB277" s="60"/>
      <c r="AC277" s="59"/>
      <c r="AD277" s="22"/>
      <c r="AE277" s="75" t="s">
        <v>881</v>
      </c>
      <c r="AF277" s="104"/>
      <c r="AG277" s="51"/>
      <c r="AH277" s="51"/>
      <c r="AI277" s="51"/>
      <c r="AJ277" s="51"/>
      <c r="AK277" s="51"/>
      <c r="AL277" s="51"/>
    </row>
    <row r="278" spans="1:38" ht="105" customHeight="1">
      <c r="A278" s="57">
        <v>75</v>
      </c>
      <c r="B278" s="87" t="s">
        <v>462</v>
      </c>
      <c r="C278" s="58" t="s">
        <v>105</v>
      </c>
      <c r="D278" s="87" t="s">
        <v>74</v>
      </c>
      <c r="E278" s="87" t="s">
        <v>21</v>
      </c>
      <c r="F278" s="39"/>
      <c r="G278" s="60"/>
      <c r="H278" s="106"/>
      <c r="I278" s="107"/>
      <c r="J278" s="107"/>
      <c r="K278" s="107"/>
      <c r="L278" s="107"/>
      <c r="M278" s="60"/>
      <c r="N278" s="60"/>
      <c r="O278" s="106"/>
      <c r="P278" s="107"/>
      <c r="Q278" s="107"/>
      <c r="R278" s="107"/>
      <c r="S278" s="107"/>
      <c r="T278" s="60"/>
      <c r="U278" s="60"/>
      <c r="V278" s="106"/>
      <c r="W278" s="107"/>
      <c r="X278" s="107"/>
      <c r="Y278" s="107"/>
      <c r="Z278" s="107"/>
      <c r="AA278" s="60"/>
      <c r="AB278" s="60"/>
      <c r="AC278" s="59" t="s">
        <v>763</v>
      </c>
      <c r="AD278" s="22"/>
      <c r="AE278" s="34"/>
      <c r="AF278" s="33"/>
      <c r="AG278" s="51"/>
      <c r="AH278" s="51"/>
      <c r="AI278" s="51"/>
      <c r="AJ278" s="51"/>
      <c r="AK278" s="51"/>
      <c r="AL278" s="51"/>
    </row>
    <row r="279" spans="1:38" ht="105" customHeight="1">
      <c r="A279" s="57">
        <v>76</v>
      </c>
      <c r="B279" s="87" t="s">
        <v>463</v>
      </c>
      <c r="C279" s="58" t="s">
        <v>50</v>
      </c>
      <c r="D279" s="58" t="s">
        <v>480</v>
      </c>
      <c r="E279" s="58" t="s">
        <v>443</v>
      </c>
      <c r="F279" s="39">
        <v>4</v>
      </c>
      <c r="G279" s="60"/>
      <c r="H279" s="39"/>
      <c r="I279" s="39"/>
      <c r="J279" s="39" t="s">
        <v>30</v>
      </c>
      <c r="K279" s="39"/>
      <c r="L279" s="39"/>
      <c r="M279" s="60"/>
      <c r="N279" s="60"/>
      <c r="O279" s="39"/>
      <c r="P279" s="39"/>
      <c r="Q279" s="39"/>
      <c r="R279" s="39"/>
      <c r="S279" s="39"/>
      <c r="T279" s="60"/>
      <c r="U279" s="60"/>
      <c r="V279" s="39"/>
      <c r="W279" s="39"/>
      <c r="X279" s="39"/>
      <c r="Y279" s="71"/>
      <c r="Z279" s="71"/>
      <c r="AA279" s="60"/>
      <c r="AB279" s="60"/>
      <c r="AC279" s="59" t="s">
        <v>508</v>
      </c>
      <c r="AD279" s="22"/>
      <c r="AE279" s="94" t="s">
        <v>768</v>
      </c>
      <c r="AF279" s="33"/>
      <c r="AG279" s="51"/>
      <c r="AH279" s="51"/>
      <c r="AI279" s="51"/>
      <c r="AJ279" s="51"/>
      <c r="AK279" s="51"/>
      <c r="AL279" s="51"/>
    </row>
    <row r="280" spans="1:38" ht="105" customHeight="1">
      <c r="A280" s="57">
        <v>76</v>
      </c>
      <c r="B280" s="87" t="s">
        <v>463</v>
      </c>
      <c r="C280" s="58" t="s">
        <v>153</v>
      </c>
      <c r="D280" s="58" t="s">
        <v>143</v>
      </c>
      <c r="E280" s="58" t="s">
        <v>689</v>
      </c>
      <c r="F280" s="39">
        <v>8</v>
      </c>
      <c r="G280" s="60"/>
      <c r="H280" s="39" t="s">
        <v>115</v>
      </c>
      <c r="I280" s="39" t="s">
        <v>115</v>
      </c>
      <c r="J280" s="39"/>
      <c r="K280" s="39"/>
      <c r="L280" s="39"/>
      <c r="M280" s="60"/>
      <c r="N280" s="60"/>
      <c r="O280" s="39" t="s">
        <v>115</v>
      </c>
      <c r="P280" s="39" t="s">
        <v>115</v>
      </c>
      <c r="Q280" s="39"/>
      <c r="R280" s="39" t="s">
        <v>115</v>
      </c>
      <c r="S280" s="39"/>
      <c r="T280" s="60"/>
      <c r="U280" s="60"/>
      <c r="V280" s="39"/>
      <c r="W280" s="39"/>
      <c r="X280" s="39"/>
      <c r="Y280" s="39" t="s">
        <v>115</v>
      </c>
      <c r="Z280" s="39"/>
      <c r="AA280" s="60"/>
      <c r="AB280" s="60"/>
      <c r="AC280" s="59"/>
      <c r="AD280" s="22"/>
      <c r="AE280" s="75" t="s">
        <v>883</v>
      </c>
      <c r="AF280" s="33"/>
      <c r="AG280" s="51"/>
      <c r="AH280" s="51"/>
      <c r="AI280" s="51"/>
      <c r="AJ280" s="51"/>
      <c r="AK280" s="51"/>
      <c r="AL280" s="51"/>
    </row>
    <row r="281" spans="1:38" ht="105" customHeight="1">
      <c r="A281" s="57">
        <v>76</v>
      </c>
      <c r="B281" s="87" t="s">
        <v>463</v>
      </c>
      <c r="C281" s="58" t="s">
        <v>43</v>
      </c>
      <c r="D281" s="58" t="s">
        <v>32</v>
      </c>
      <c r="E281" s="58" t="s">
        <v>719</v>
      </c>
      <c r="F281" s="165">
        <v>2</v>
      </c>
      <c r="G281" s="60"/>
      <c r="H281" s="165"/>
      <c r="I281" s="165"/>
      <c r="J281" s="165"/>
      <c r="K281" s="165"/>
      <c r="L281" s="165"/>
      <c r="M281" s="60"/>
      <c r="N281" s="60"/>
      <c r="O281" s="165"/>
      <c r="P281" s="165"/>
      <c r="Q281" s="165"/>
      <c r="R281" s="165"/>
      <c r="S281" s="72" t="s">
        <v>139</v>
      </c>
      <c r="T281" s="60"/>
      <c r="U281" s="60"/>
      <c r="V281" s="165"/>
      <c r="W281" s="72"/>
      <c r="X281" s="165"/>
      <c r="Y281" s="165"/>
      <c r="Z281" s="165"/>
      <c r="AA281" s="60"/>
      <c r="AB281" s="60"/>
      <c r="AC281" s="59"/>
      <c r="AD281" s="22"/>
      <c r="AE281" s="75"/>
      <c r="AF281" s="33"/>
      <c r="AG281" s="51"/>
      <c r="AH281" s="51"/>
      <c r="AI281" s="51"/>
      <c r="AJ281" s="51"/>
      <c r="AK281" s="51"/>
      <c r="AL281" s="51"/>
    </row>
    <row r="282" spans="1:38" ht="105" customHeight="1">
      <c r="A282" s="57">
        <v>76</v>
      </c>
      <c r="B282" s="87" t="s">
        <v>463</v>
      </c>
      <c r="C282" s="58" t="s">
        <v>43</v>
      </c>
      <c r="D282" s="58" t="s">
        <v>32</v>
      </c>
      <c r="E282" s="58" t="s">
        <v>999</v>
      </c>
      <c r="F282" s="165">
        <v>3</v>
      </c>
      <c r="G282" s="60"/>
      <c r="H282" s="39"/>
      <c r="I282" s="39"/>
      <c r="J282" s="39"/>
      <c r="K282" s="39"/>
      <c r="L282" s="39"/>
      <c r="M282" s="60"/>
      <c r="N282" s="60"/>
      <c r="O282" s="39"/>
      <c r="P282" s="39"/>
      <c r="Q282" s="39"/>
      <c r="R282" s="39"/>
      <c r="S282" s="199" t="s">
        <v>1000</v>
      </c>
      <c r="T282" s="60"/>
      <c r="U282" s="60"/>
      <c r="V282" s="39"/>
      <c r="W282" s="165"/>
      <c r="X282" s="39"/>
      <c r="Y282" s="39"/>
      <c r="Z282" s="39"/>
      <c r="AA282" s="60"/>
      <c r="AB282" s="60"/>
      <c r="AC282" s="59"/>
      <c r="AD282" s="22"/>
      <c r="AE282" s="75"/>
      <c r="AF282" s="33"/>
      <c r="AG282" s="51"/>
      <c r="AH282" s="51"/>
      <c r="AI282" s="51"/>
      <c r="AJ282" s="51"/>
      <c r="AK282" s="51"/>
      <c r="AL282" s="51"/>
    </row>
    <row r="283" spans="1:38" ht="105" customHeight="1">
      <c r="A283" s="57">
        <v>76</v>
      </c>
      <c r="B283" s="87" t="s">
        <v>463</v>
      </c>
      <c r="C283" s="58" t="s">
        <v>43</v>
      </c>
      <c r="D283" s="58" t="s">
        <v>32</v>
      </c>
      <c r="E283" s="58" t="s">
        <v>662</v>
      </c>
      <c r="F283" s="165">
        <v>5</v>
      </c>
      <c r="G283" s="60"/>
      <c r="H283" s="165"/>
      <c r="I283" s="165"/>
      <c r="J283" s="165"/>
      <c r="K283" s="165"/>
      <c r="L283" s="165"/>
      <c r="M283" s="60"/>
      <c r="N283" s="60"/>
      <c r="O283" s="165"/>
      <c r="P283" s="165"/>
      <c r="Q283" s="165"/>
      <c r="R283" s="165"/>
      <c r="S283" s="199"/>
      <c r="T283" s="60"/>
      <c r="U283" s="60"/>
      <c r="V283" s="165"/>
      <c r="W283" s="72" t="s">
        <v>139</v>
      </c>
      <c r="X283" s="165"/>
      <c r="Y283" s="165"/>
      <c r="Z283" s="165"/>
      <c r="AA283" s="60"/>
      <c r="AB283" s="60"/>
      <c r="AC283" s="59"/>
      <c r="AD283" s="22"/>
      <c r="AE283" s="75"/>
      <c r="AF283" s="33"/>
      <c r="AG283" s="51"/>
      <c r="AH283" s="51"/>
      <c r="AI283" s="51"/>
      <c r="AJ283" s="51"/>
      <c r="AK283" s="51"/>
      <c r="AL283" s="51"/>
    </row>
    <row r="284" spans="1:38" ht="105" customHeight="1">
      <c r="A284" s="57">
        <v>76</v>
      </c>
      <c r="B284" s="87" t="s">
        <v>463</v>
      </c>
      <c r="C284" s="58" t="s">
        <v>55</v>
      </c>
      <c r="D284" s="58" t="s">
        <v>455</v>
      </c>
      <c r="E284" s="58" t="s">
        <v>483</v>
      </c>
      <c r="F284" s="39">
        <v>4</v>
      </c>
      <c r="G284" s="60"/>
      <c r="H284" s="39"/>
      <c r="I284" s="39"/>
      <c r="J284" s="39"/>
      <c r="K284" s="39" t="s">
        <v>57</v>
      </c>
      <c r="L284" s="39" t="s">
        <v>57</v>
      </c>
      <c r="M284" s="60"/>
      <c r="N284" s="60"/>
      <c r="O284" s="39"/>
      <c r="P284" s="39"/>
      <c r="Q284" s="39" t="s">
        <v>57</v>
      </c>
      <c r="R284" s="39"/>
      <c r="S284" s="39"/>
      <c r="T284" s="60"/>
      <c r="U284" s="60"/>
      <c r="V284" s="71" t="s">
        <v>57</v>
      </c>
      <c r="W284" s="71"/>
      <c r="X284" s="71" t="s">
        <v>57</v>
      </c>
      <c r="Y284" s="71"/>
      <c r="Z284" s="71" t="s">
        <v>57</v>
      </c>
      <c r="AA284" s="60"/>
      <c r="AB284" s="60"/>
      <c r="AC284" s="59"/>
      <c r="AD284" s="22"/>
      <c r="AE284" s="75"/>
      <c r="AF284" s="33"/>
      <c r="AG284" s="51"/>
      <c r="AH284" s="51"/>
      <c r="AI284" s="51"/>
      <c r="AJ284" s="51"/>
      <c r="AK284" s="51"/>
      <c r="AL284" s="51"/>
    </row>
    <row r="285" spans="1:38" ht="105" customHeight="1">
      <c r="A285" s="57">
        <v>77</v>
      </c>
      <c r="B285" s="87" t="s">
        <v>464</v>
      </c>
      <c r="C285" s="58" t="s">
        <v>58</v>
      </c>
      <c r="D285" s="58" t="s">
        <v>35</v>
      </c>
      <c r="E285" s="58" t="s">
        <v>171</v>
      </c>
      <c r="F285" s="39">
        <v>5</v>
      </c>
      <c r="G285" s="60"/>
      <c r="H285" s="39"/>
      <c r="I285" s="39"/>
      <c r="J285" s="71"/>
      <c r="K285" s="71"/>
      <c r="L285" s="39" t="s">
        <v>84</v>
      </c>
      <c r="M285" s="60"/>
      <c r="N285" s="60"/>
      <c r="O285" s="39"/>
      <c r="P285" s="71" t="s">
        <v>187</v>
      </c>
      <c r="Q285" s="71"/>
      <c r="R285" s="71"/>
      <c r="S285" s="71"/>
      <c r="T285" s="60"/>
      <c r="U285" s="60"/>
      <c r="V285" s="71"/>
      <c r="W285" s="39"/>
      <c r="X285" s="71"/>
      <c r="Y285" s="71"/>
      <c r="Z285" s="71" t="s">
        <v>241</v>
      </c>
      <c r="AA285" s="60"/>
      <c r="AB285" s="60"/>
      <c r="AC285" s="59"/>
      <c r="AD285" s="22"/>
      <c r="AE285" s="94" t="s">
        <v>781</v>
      </c>
      <c r="AF285" s="33"/>
      <c r="AG285" s="51"/>
      <c r="AH285" s="51"/>
      <c r="AI285" s="51"/>
      <c r="AJ285" s="51"/>
      <c r="AK285" s="51"/>
      <c r="AL285" s="51"/>
    </row>
    <row r="286" spans="1:38" ht="105" customHeight="1">
      <c r="A286" s="57">
        <v>77</v>
      </c>
      <c r="B286" s="87" t="s">
        <v>464</v>
      </c>
      <c r="C286" s="58" t="s">
        <v>159</v>
      </c>
      <c r="D286" s="58" t="s">
        <v>521</v>
      </c>
      <c r="E286" s="58" t="s">
        <v>797</v>
      </c>
      <c r="F286" s="39">
        <v>8</v>
      </c>
      <c r="G286" s="60"/>
      <c r="H286" s="39" t="s">
        <v>123</v>
      </c>
      <c r="I286" s="39" t="s">
        <v>229</v>
      </c>
      <c r="J286" s="39" t="s">
        <v>229</v>
      </c>
      <c r="K286" s="39"/>
      <c r="L286" s="39"/>
      <c r="M286" s="60"/>
      <c r="N286" s="60"/>
      <c r="O286" s="39" t="s">
        <v>231</v>
      </c>
      <c r="P286" s="39"/>
      <c r="Q286" s="39"/>
      <c r="R286" s="39"/>
      <c r="S286" s="39"/>
      <c r="T286" s="60"/>
      <c r="U286" s="60"/>
      <c r="V286" s="39"/>
      <c r="W286" s="39"/>
      <c r="X286" s="39"/>
      <c r="Y286" s="39"/>
      <c r="Z286" s="71"/>
      <c r="AA286" s="60"/>
      <c r="AB286" s="60"/>
      <c r="AC286" s="59"/>
      <c r="AD286" s="22">
        <f>75-48</f>
        <v>27</v>
      </c>
      <c r="AE286" s="75" t="s">
        <v>667</v>
      </c>
      <c r="AF286" s="33"/>
      <c r="AG286" s="51"/>
      <c r="AH286" s="51"/>
      <c r="AI286" s="51"/>
      <c r="AJ286" s="51"/>
      <c r="AK286" s="51"/>
      <c r="AL286" s="51"/>
    </row>
    <row r="287" spans="1:38" ht="105" customHeight="1">
      <c r="A287" s="57">
        <v>77</v>
      </c>
      <c r="B287" s="87" t="s">
        <v>464</v>
      </c>
      <c r="C287" s="58" t="s">
        <v>159</v>
      </c>
      <c r="D287" s="58" t="s">
        <v>521</v>
      </c>
      <c r="E287" s="58" t="s">
        <v>443</v>
      </c>
      <c r="F287" s="39">
        <v>4</v>
      </c>
      <c r="G287" s="60"/>
      <c r="H287" s="39"/>
      <c r="I287" s="39"/>
      <c r="J287" s="39"/>
      <c r="K287" s="39"/>
      <c r="L287" s="39"/>
      <c r="M287" s="60"/>
      <c r="N287" s="60"/>
      <c r="O287" s="39"/>
      <c r="P287" s="39"/>
      <c r="Q287" s="39"/>
      <c r="R287" s="39"/>
      <c r="S287" s="39"/>
      <c r="T287" s="60"/>
      <c r="U287" s="60"/>
      <c r="V287" s="39"/>
      <c r="W287" s="39"/>
      <c r="X287" s="71"/>
      <c r="Y287" s="39" t="s">
        <v>137</v>
      </c>
      <c r="Z287" s="39"/>
      <c r="AA287" s="60"/>
      <c r="AB287" s="60"/>
      <c r="AC287" s="59" t="s">
        <v>797</v>
      </c>
      <c r="AD287" s="22"/>
      <c r="AE287" s="75"/>
      <c r="AF287" s="34"/>
      <c r="AG287" s="51"/>
      <c r="AH287" s="51"/>
      <c r="AI287" s="51"/>
      <c r="AJ287" s="51"/>
      <c r="AK287" s="51"/>
      <c r="AL287" s="51"/>
    </row>
    <row r="288" spans="1:38" ht="105" customHeight="1">
      <c r="A288" s="57">
        <v>77</v>
      </c>
      <c r="B288" s="87" t="s">
        <v>464</v>
      </c>
      <c r="C288" s="58" t="s">
        <v>120</v>
      </c>
      <c r="D288" s="58" t="s">
        <v>521</v>
      </c>
      <c r="E288" s="58" t="s">
        <v>443</v>
      </c>
      <c r="F288" s="39">
        <v>4</v>
      </c>
      <c r="G288" s="60"/>
      <c r="H288" s="39"/>
      <c r="I288" s="39"/>
      <c r="J288" s="39"/>
      <c r="K288" s="39"/>
      <c r="L288" s="39"/>
      <c r="M288" s="60"/>
      <c r="N288" s="60"/>
      <c r="O288" s="39"/>
      <c r="P288" s="39"/>
      <c r="Q288" s="39"/>
      <c r="R288" s="39"/>
      <c r="S288" s="39"/>
      <c r="T288" s="60"/>
      <c r="U288" s="60"/>
      <c r="V288" s="39"/>
      <c r="W288" s="39"/>
      <c r="X288" s="39"/>
      <c r="Y288" s="39" t="s">
        <v>137</v>
      </c>
      <c r="Z288" s="71"/>
      <c r="AA288" s="60"/>
      <c r="AB288" s="60"/>
      <c r="AC288" s="59" t="s">
        <v>797</v>
      </c>
      <c r="AD288" s="22"/>
      <c r="AE288" s="75"/>
      <c r="AF288" s="34"/>
      <c r="AG288" s="51"/>
      <c r="AH288" s="51"/>
      <c r="AI288" s="51"/>
      <c r="AJ288" s="51"/>
      <c r="AK288" s="51"/>
      <c r="AL288" s="51"/>
    </row>
    <row r="289" spans="1:38" ht="105" customHeight="1">
      <c r="A289" s="57">
        <v>77</v>
      </c>
      <c r="B289" s="87" t="s">
        <v>464</v>
      </c>
      <c r="C289" s="58" t="s">
        <v>489</v>
      </c>
      <c r="D289" s="58" t="s">
        <v>114</v>
      </c>
      <c r="E289" s="58" t="s">
        <v>228</v>
      </c>
      <c r="F289" s="39">
        <v>8</v>
      </c>
      <c r="G289" s="60"/>
      <c r="H289" s="39"/>
      <c r="I289" s="39"/>
      <c r="J289" s="39"/>
      <c r="K289" s="39"/>
      <c r="L289" s="39"/>
      <c r="M289" s="60"/>
      <c r="N289" s="60"/>
      <c r="O289" s="39"/>
      <c r="P289" s="39"/>
      <c r="Q289" s="39"/>
      <c r="R289" s="39" t="s">
        <v>229</v>
      </c>
      <c r="S289" s="39" t="s">
        <v>229</v>
      </c>
      <c r="T289" s="60"/>
      <c r="U289" s="60"/>
      <c r="V289" s="39" t="s">
        <v>229</v>
      </c>
      <c r="W289" s="39" t="s">
        <v>229</v>
      </c>
      <c r="X289" s="39" t="s">
        <v>229</v>
      </c>
      <c r="Y289" s="39"/>
      <c r="Z289" s="39"/>
      <c r="AA289" s="60"/>
      <c r="AB289" s="60"/>
      <c r="AC289" s="59"/>
      <c r="AD289" s="22"/>
      <c r="AE289" s="75"/>
      <c r="AF289" s="34"/>
      <c r="AG289" s="51"/>
      <c r="AH289" s="51"/>
      <c r="AI289" s="51"/>
      <c r="AJ289" s="51"/>
      <c r="AK289" s="51"/>
      <c r="AL289" s="51"/>
    </row>
    <row r="290" spans="1:38" ht="105" customHeight="1">
      <c r="A290" s="57">
        <v>78</v>
      </c>
      <c r="B290" s="87" t="s">
        <v>465</v>
      </c>
      <c r="C290" s="58" t="s">
        <v>135</v>
      </c>
      <c r="D290" s="58" t="s">
        <v>27</v>
      </c>
      <c r="E290" s="58" t="s">
        <v>765</v>
      </c>
      <c r="F290" s="39">
        <v>8</v>
      </c>
      <c r="G290" s="60"/>
      <c r="H290" s="39" t="s">
        <v>136</v>
      </c>
      <c r="I290" s="39" t="s">
        <v>123</v>
      </c>
      <c r="J290" s="39"/>
      <c r="K290" s="39"/>
      <c r="L290" s="39"/>
      <c r="M290" s="60"/>
      <c r="N290" s="60"/>
      <c r="O290" s="39"/>
      <c r="P290" s="39"/>
      <c r="Q290" s="39"/>
      <c r="R290" s="39" t="s">
        <v>149</v>
      </c>
      <c r="S290" s="39"/>
      <c r="T290" s="60"/>
      <c r="U290" s="60"/>
      <c r="V290" s="39"/>
      <c r="W290" s="39"/>
      <c r="X290" s="71"/>
      <c r="Y290" s="39"/>
      <c r="Z290" s="39"/>
      <c r="AA290" s="60"/>
      <c r="AB290" s="60"/>
      <c r="AC290" s="59"/>
      <c r="AD290" s="22">
        <f>56+16</f>
        <v>72</v>
      </c>
      <c r="AE290" s="75" t="s">
        <v>804</v>
      </c>
      <c r="AF290" s="34"/>
      <c r="AG290" s="51"/>
      <c r="AH290" s="51"/>
      <c r="AI290" s="51"/>
      <c r="AJ290" s="51"/>
      <c r="AK290" s="51"/>
      <c r="AL290" s="51"/>
    </row>
    <row r="291" spans="1:38" ht="105" customHeight="1">
      <c r="A291" s="57">
        <v>78</v>
      </c>
      <c r="B291" s="87" t="s">
        <v>465</v>
      </c>
      <c r="C291" s="58" t="s">
        <v>135</v>
      </c>
      <c r="D291" s="58" t="s">
        <v>27</v>
      </c>
      <c r="E291" s="58" t="s">
        <v>443</v>
      </c>
      <c r="F291" s="39">
        <v>4</v>
      </c>
      <c r="G291" s="60"/>
      <c r="H291" s="39"/>
      <c r="I291" s="39"/>
      <c r="J291" s="39"/>
      <c r="K291" s="39"/>
      <c r="L291" s="39"/>
      <c r="M291" s="60"/>
      <c r="N291" s="60"/>
      <c r="O291" s="39"/>
      <c r="P291" s="39"/>
      <c r="Q291" s="39"/>
      <c r="R291" s="39"/>
      <c r="S291" s="39"/>
      <c r="T291" s="60"/>
      <c r="U291" s="60"/>
      <c r="V291" s="39"/>
      <c r="W291" s="39"/>
      <c r="X291" s="39"/>
      <c r="Y291" s="39" t="s">
        <v>233</v>
      </c>
      <c r="Z291" s="39"/>
      <c r="AA291" s="60"/>
      <c r="AB291" s="60"/>
      <c r="AC291" s="39" t="s">
        <v>765</v>
      </c>
      <c r="AD291" s="22"/>
      <c r="AE291" s="75"/>
      <c r="AF291" s="34"/>
      <c r="AG291" s="51"/>
      <c r="AH291" s="51"/>
      <c r="AI291" s="51"/>
      <c r="AJ291" s="51"/>
      <c r="AK291" s="51"/>
      <c r="AL291" s="51"/>
    </row>
    <row r="292" spans="1:38" ht="105" customHeight="1">
      <c r="A292" s="57">
        <v>78</v>
      </c>
      <c r="B292" s="87" t="s">
        <v>465</v>
      </c>
      <c r="C292" s="58" t="s">
        <v>146</v>
      </c>
      <c r="D292" s="58" t="s">
        <v>27</v>
      </c>
      <c r="E292" s="58" t="s">
        <v>443</v>
      </c>
      <c r="F292" s="39">
        <v>4</v>
      </c>
      <c r="G292" s="60"/>
      <c r="H292" s="39"/>
      <c r="I292" s="39"/>
      <c r="J292" s="39"/>
      <c r="K292" s="39"/>
      <c r="L292" s="39"/>
      <c r="M292" s="60"/>
      <c r="N292" s="60"/>
      <c r="O292" s="39"/>
      <c r="P292" s="39"/>
      <c r="Q292" s="39"/>
      <c r="R292" s="39"/>
      <c r="S292" s="39"/>
      <c r="T292" s="60"/>
      <c r="U292" s="60"/>
      <c r="V292" s="39"/>
      <c r="W292" s="39"/>
      <c r="X292" s="71"/>
      <c r="Y292" s="39" t="s">
        <v>233</v>
      </c>
      <c r="Z292" s="39"/>
      <c r="AA292" s="60"/>
      <c r="AB292" s="60"/>
      <c r="AC292" s="39" t="s">
        <v>765</v>
      </c>
      <c r="AD292" s="22"/>
      <c r="AE292" s="75"/>
      <c r="AF292" s="34"/>
      <c r="AG292" s="51"/>
      <c r="AH292" s="51"/>
      <c r="AI292" s="51"/>
      <c r="AJ292" s="51"/>
      <c r="AK292" s="51"/>
      <c r="AL292" s="51"/>
    </row>
    <row r="293" spans="1:38" ht="105" customHeight="1">
      <c r="A293" s="57">
        <v>78</v>
      </c>
      <c r="B293" s="87" t="s">
        <v>465</v>
      </c>
      <c r="C293" s="58" t="s">
        <v>489</v>
      </c>
      <c r="D293" s="58" t="s">
        <v>454</v>
      </c>
      <c r="E293" s="58" t="s">
        <v>805</v>
      </c>
      <c r="F293" s="39">
        <v>2</v>
      </c>
      <c r="G293" s="60"/>
      <c r="H293" s="39"/>
      <c r="I293" s="39"/>
      <c r="J293" s="39" t="s">
        <v>123</v>
      </c>
      <c r="K293" s="39"/>
      <c r="L293" s="39"/>
      <c r="M293" s="60"/>
      <c r="N293" s="60"/>
      <c r="O293" s="39"/>
      <c r="P293" s="39"/>
      <c r="Q293" s="39"/>
      <c r="R293" s="39"/>
      <c r="S293" s="39"/>
      <c r="T293" s="60"/>
      <c r="U293" s="60"/>
      <c r="V293" s="39"/>
      <c r="W293" s="39"/>
      <c r="X293" s="39"/>
      <c r="Y293" s="39"/>
      <c r="Z293" s="39"/>
      <c r="AA293" s="60"/>
      <c r="AB293" s="60"/>
      <c r="AC293" s="59"/>
      <c r="AD293" s="108">
        <f>90-64</f>
        <v>26</v>
      </c>
      <c r="AE293" s="75" t="s">
        <v>687</v>
      </c>
      <c r="AF293" s="34"/>
      <c r="AG293" s="51"/>
      <c r="AH293" s="51"/>
      <c r="AI293" s="51"/>
      <c r="AJ293" s="51"/>
      <c r="AK293" s="51"/>
      <c r="AL293" s="51"/>
    </row>
    <row r="294" spans="1:38" ht="105" customHeight="1">
      <c r="A294" s="57">
        <v>78</v>
      </c>
      <c r="B294" s="87" t="s">
        <v>465</v>
      </c>
      <c r="C294" s="58" t="s">
        <v>489</v>
      </c>
      <c r="D294" s="58" t="s">
        <v>454</v>
      </c>
      <c r="E294" s="58" t="s">
        <v>443</v>
      </c>
      <c r="F294" s="39">
        <v>4</v>
      </c>
      <c r="G294" s="60"/>
      <c r="H294" s="39"/>
      <c r="I294" s="39"/>
      <c r="J294" s="39"/>
      <c r="K294" s="39"/>
      <c r="L294" s="39"/>
      <c r="M294" s="60"/>
      <c r="N294" s="60"/>
      <c r="O294" s="39" t="s">
        <v>229</v>
      </c>
      <c r="P294" s="39"/>
      <c r="Q294" s="39"/>
      <c r="R294" s="39"/>
      <c r="S294" s="39"/>
      <c r="T294" s="60"/>
      <c r="U294" s="60"/>
      <c r="V294" s="39"/>
      <c r="W294" s="39"/>
      <c r="X294" s="39"/>
      <c r="Y294" s="39"/>
      <c r="Z294" s="39"/>
      <c r="AA294" s="60"/>
      <c r="AB294" s="60"/>
      <c r="AC294" s="59" t="s">
        <v>805</v>
      </c>
      <c r="AD294" s="108"/>
      <c r="AE294" s="75"/>
      <c r="AF294" s="34"/>
      <c r="AG294" s="51"/>
      <c r="AH294" s="51"/>
      <c r="AI294" s="51"/>
      <c r="AJ294" s="51"/>
      <c r="AK294" s="51"/>
      <c r="AL294" s="51"/>
    </row>
    <row r="295" spans="1:38" ht="105" customHeight="1">
      <c r="A295" s="57">
        <v>78</v>
      </c>
      <c r="B295" s="87" t="s">
        <v>465</v>
      </c>
      <c r="C295" s="58" t="s">
        <v>133</v>
      </c>
      <c r="D295" s="58" t="s">
        <v>454</v>
      </c>
      <c r="E295" s="58" t="s">
        <v>443</v>
      </c>
      <c r="F295" s="39">
        <v>4</v>
      </c>
      <c r="G295" s="60"/>
      <c r="H295" s="39"/>
      <c r="I295" s="39"/>
      <c r="J295" s="39"/>
      <c r="K295" s="39"/>
      <c r="L295" s="39"/>
      <c r="M295" s="60"/>
      <c r="N295" s="60"/>
      <c r="O295" s="39" t="s">
        <v>229</v>
      </c>
      <c r="P295" s="39"/>
      <c r="Q295" s="39"/>
      <c r="R295" s="39"/>
      <c r="S295" s="39"/>
      <c r="T295" s="60"/>
      <c r="U295" s="60"/>
      <c r="V295" s="39"/>
      <c r="W295" s="39"/>
      <c r="X295" s="39"/>
      <c r="Y295" s="39"/>
      <c r="Z295" s="39"/>
      <c r="AA295" s="60"/>
      <c r="AB295" s="60"/>
      <c r="AC295" s="59" t="s">
        <v>805</v>
      </c>
      <c r="AD295" s="108"/>
      <c r="AE295" s="75"/>
      <c r="AF295" s="34"/>
      <c r="AG295" s="51"/>
      <c r="AH295" s="51"/>
      <c r="AI295" s="51"/>
      <c r="AJ295" s="51"/>
      <c r="AK295" s="51"/>
      <c r="AL295" s="51"/>
    </row>
    <row r="296" spans="1:38" ht="105" customHeight="1">
      <c r="A296" s="57">
        <v>78</v>
      </c>
      <c r="B296" s="87" t="s">
        <v>465</v>
      </c>
      <c r="C296" s="58" t="s">
        <v>153</v>
      </c>
      <c r="D296" s="58" t="s">
        <v>143</v>
      </c>
      <c r="E296" s="58" t="s">
        <v>689</v>
      </c>
      <c r="F296" s="39">
        <v>8</v>
      </c>
      <c r="G296" s="60"/>
      <c r="H296" s="39"/>
      <c r="I296" s="39"/>
      <c r="J296" s="39"/>
      <c r="K296" s="39" t="s">
        <v>115</v>
      </c>
      <c r="L296" s="39" t="s">
        <v>115</v>
      </c>
      <c r="M296" s="60"/>
      <c r="N296" s="60"/>
      <c r="O296" s="39"/>
      <c r="P296" s="39"/>
      <c r="Q296" s="39" t="s">
        <v>115</v>
      </c>
      <c r="R296" s="39"/>
      <c r="S296" s="39" t="s">
        <v>115</v>
      </c>
      <c r="T296" s="60"/>
      <c r="U296" s="60"/>
      <c r="V296" s="39" t="s">
        <v>115</v>
      </c>
      <c r="W296" s="39"/>
      <c r="X296" s="39" t="s">
        <v>115</v>
      </c>
      <c r="Y296" s="39"/>
      <c r="Z296" s="39"/>
      <c r="AA296" s="60"/>
      <c r="AB296" s="60"/>
      <c r="AC296" s="59"/>
      <c r="AD296" s="22"/>
      <c r="AE296" s="75" t="s">
        <v>785</v>
      </c>
      <c r="AF296" s="34"/>
      <c r="AG296" s="51"/>
      <c r="AH296" s="51"/>
      <c r="AI296" s="51"/>
      <c r="AJ296" s="51"/>
      <c r="AK296" s="51"/>
      <c r="AL296" s="51"/>
    </row>
    <row r="297" spans="1:38" ht="105" customHeight="1">
      <c r="A297" s="57">
        <v>78</v>
      </c>
      <c r="B297" s="87" t="s">
        <v>465</v>
      </c>
      <c r="C297" s="58" t="s">
        <v>153</v>
      </c>
      <c r="D297" s="58" t="s">
        <v>143</v>
      </c>
      <c r="E297" s="58" t="s">
        <v>443</v>
      </c>
      <c r="F297" s="39">
        <v>4</v>
      </c>
      <c r="G297" s="60"/>
      <c r="H297" s="39"/>
      <c r="I297" s="39"/>
      <c r="J297" s="39"/>
      <c r="K297" s="39"/>
      <c r="L297" s="39"/>
      <c r="M297" s="60"/>
      <c r="N297" s="60"/>
      <c r="O297" s="39"/>
      <c r="P297" s="39"/>
      <c r="Q297" s="39"/>
      <c r="R297" s="39"/>
      <c r="S297" s="39"/>
      <c r="T297" s="60"/>
      <c r="U297" s="60"/>
      <c r="V297" s="39"/>
      <c r="W297" s="39"/>
      <c r="X297" s="39"/>
      <c r="Y297" s="39"/>
      <c r="Z297" s="39" t="s">
        <v>115</v>
      </c>
      <c r="AA297" s="60"/>
      <c r="AB297" s="60"/>
      <c r="AC297" s="59" t="s">
        <v>689</v>
      </c>
      <c r="AD297" s="22"/>
      <c r="AE297" s="75"/>
      <c r="AF297" s="34"/>
      <c r="AG297" s="51"/>
      <c r="AH297" s="51"/>
      <c r="AI297" s="51"/>
      <c r="AJ297" s="51"/>
      <c r="AK297" s="51"/>
      <c r="AL297" s="51"/>
    </row>
    <row r="298" spans="1:38" ht="105" customHeight="1">
      <c r="A298" s="57">
        <v>78</v>
      </c>
      <c r="B298" s="87" t="s">
        <v>465</v>
      </c>
      <c r="C298" s="58" t="s">
        <v>142</v>
      </c>
      <c r="D298" s="58" t="s">
        <v>143</v>
      </c>
      <c r="E298" s="58" t="s">
        <v>443</v>
      </c>
      <c r="F298" s="39">
        <v>4</v>
      </c>
      <c r="G298" s="60"/>
      <c r="H298" s="39"/>
      <c r="I298" s="39"/>
      <c r="J298" s="39"/>
      <c r="K298" s="39"/>
      <c r="L298" s="39"/>
      <c r="M298" s="60"/>
      <c r="N298" s="60"/>
      <c r="O298" s="39"/>
      <c r="P298" s="39"/>
      <c r="Q298" s="39"/>
      <c r="R298" s="39"/>
      <c r="S298" s="39"/>
      <c r="T298" s="60"/>
      <c r="U298" s="60"/>
      <c r="V298" s="39"/>
      <c r="W298" s="39"/>
      <c r="X298" s="39"/>
      <c r="Y298" s="39"/>
      <c r="Z298" s="39" t="s">
        <v>115</v>
      </c>
      <c r="AA298" s="60"/>
      <c r="AB298" s="60"/>
      <c r="AC298" s="59" t="s">
        <v>689</v>
      </c>
      <c r="AD298" s="22"/>
      <c r="AE298" s="75"/>
      <c r="AF298" s="34"/>
      <c r="AG298" s="51"/>
      <c r="AH298" s="51"/>
      <c r="AI298" s="51"/>
      <c r="AJ298" s="51"/>
      <c r="AK298" s="51"/>
      <c r="AL298" s="51"/>
    </row>
    <row r="299" spans="1:38" ht="105" customHeight="1">
      <c r="A299" s="57">
        <v>78</v>
      </c>
      <c r="B299" s="87" t="s">
        <v>465</v>
      </c>
      <c r="C299" s="58" t="s">
        <v>159</v>
      </c>
      <c r="D299" s="58" t="s">
        <v>515</v>
      </c>
      <c r="E299" s="58" t="s">
        <v>647</v>
      </c>
      <c r="F299" s="39">
        <v>8</v>
      </c>
      <c r="G299" s="60"/>
      <c r="H299" s="39"/>
      <c r="I299" s="39"/>
      <c r="J299" s="39"/>
      <c r="K299" s="39"/>
      <c r="L299" s="39"/>
      <c r="M299" s="60"/>
      <c r="N299" s="60"/>
      <c r="O299" s="39"/>
      <c r="P299" s="39" t="s">
        <v>229</v>
      </c>
      <c r="Q299" s="39"/>
      <c r="R299" s="39"/>
      <c r="S299" s="39"/>
      <c r="T299" s="60"/>
      <c r="U299" s="60"/>
      <c r="V299" s="39"/>
      <c r="W299" s="39" t="s">
        <v>231</v>
      </c>
      <c r="X299" s="39"/>
      <c r="Y299" s="39"/>
      <c r="Z299" s="39"/>
      <c r="AA299" s="60"/>
      <c r="AB299" s="60"/>
      <c r="AC299" s="59"/>
      <c r="AD299" s="22"/>
      <c r="AE299" s="75"/>
      <c r="AF299" s="34"/>
      <c r="AG299" s="51"/>
      <c r="AH299" s="51"/>
      <c r="AI299" s="51"/>
      <c r="AJ299" s="51"/>
      <c r="AK299" s="51"/>
      <c r="AL299" s="51"/>
    </row>
    <row r="300" spans="1:38" ht="105" customHeight="1">
      <c r="A300" s="57">
        <v>79</v>
      </c>
      <c r="B300" s="87" t="s">
        <v>592</v>
      </c>
      <c r="C300" s="58" t="s">
        <v>155</v>
      </c>
      <c r="D300" s="58" t="s">
        <v>593</v>
      </c>
      <c r="E300" s="58" t="s">
        <v>530</v>
      </c>
      <c r="F300" s="39">
        <v>8</v>
      </c>
      <c r="G300" s="60"/>
      <c r="H300" s="39"/>
      <c r="I300" s="39"/>
      <c r="J300" s="39"/>
      <c r="K300" s="39" t="s">
        <v>123</v>
      </c>
      <c r="L300" s="39" t="s">
        <v>123</v>
      </c>
      <c r="M300" s="60"/>
      <c r="N300" s="60"/>
      <c r="O300" s="39"/>
      <c r="P300" s="39" t="s">
        <v>123</v>
      </c>
      <c r="Q300" s="39" t="s">
        <v>123</v>
      </c>
      <c r="R300" s="39" t="s">
        <v>123</v>
      </c>
      <c r="S300" s="39"/>
      <c r="T300" s="60"/>
      <c r="U300" s="60"/>
      <c r="V300" s="39"/>
      <c r="W300" s="39"/>
      <c r="X300" s="39" t="s">
        <v>123</v>
      </c>
      <c r="Y300" s="39" t="s">
        <v>123</v>
      </c>
      <c r="Z300" s="39"/>
      <c r="AA300" s="60"/>
      <c r="AB300" s="60"/>
      <c r="AC300" s="59"/>
      <c r="AD300" s="22"/>
      <c r="AE300" s="75" t="s">
        <v>884</v>
      </c>
      <c r="AF300" s="34"/>
      <c r="AG300" s="51"/>
      <c r="AH300" s="51"/>
      <c r="AI300" s="51"/>
      <c r="AJ300" s="51"/>
      <c r="AK300" s="51"/>
      <c r="AL300" s="51"/>
    </row>
    <row r="301" spans="1:38" ht="105" customHeight="1">
      <c r="A301" s="57">
        <v>79</v>
      </c>
      <c r="B301" s="87" t="s">
        <v>592</v>
      </c>
      <c r="C301" s="58" t="s">
        <v>112</v>
      </c>
      <c r="D301" s="58" t="s">
        <v>654</v>
      </c>
      <c r="E301" s="58" t="s">
        <v>655</v>
      </c>
      <c r="F301" s="39">
        <v>8</v>
      </c>
      <c r="G301" s="60"/>
      <c r="H301" s="39"/>
      <c r="I301" s="39" t="s">
        <v>152</v>
      </c>
      <c r="J301" s="39"/>
      <c r="K301" s="39"/>
      <c r="L301" s="39"/>
      <c r="M301" s="60"/>
      <c r="N301" s="60"/>
      <c r="O301" s="39" t="s">
        <v>152</v>
      </c>
      <c r="P301" s="39"/>
      <c r="Q301" s="39"/>
      <c r="R301" s="39"/>
      <c r="S301" s="39"/>
      <c r="T301" s="60"/>
      <c r="U301" s="60"/>
      <c r="V301" s="39"/>
      <c r="W301" s="39"/>
      <c r="X301" s="39"/>
      <c r="Y301" s="39"/>
      <c r="Z301" s="39" t="s">
        <v>152</v>
      </c>
      <c r="AA301" s="60"/>
      <c r="AB301" s="60"/>
      <c r="AC301" s="59"/>
      <c r="AD301" s="22"/>
      <c r="AE301" s="75" t="s">
        <v>885</v>
      </c>
      <c r="AF301" s="34"/>
      <c r="AG301" s="51"/>
      <c r="AH301" s="51"/>
      <c r="AI301" s="51"/>
      <c r="AJ301" s="51"/>
      <c r="AK301" s="51"/>
      <c r="AL301" s="51"/>
    </row>
    <row r="302" spans="1:38" ht="105" customHeight="1">
      <c r="A302" s="57">
        <v>79</v>
      </c>
      <c r="B302" s="87" t="s">
        <v>592</v>
      </c>
      <c r="C302" s="58" t="s">
        <v>447</v>
      </c>
      <c r="D302" s="58" t="s">
        <v>35</v>
      </c>
      <c r="E302" s="58" t="s">
        <v>171</v>
      </c>
      <c r="F302" s="39">
        <v>5</v>
      </c>
      <c r="G302" s="60"/>
      <c r="H302" s="39" t="s">
        <v>170</v>
      </c>
      <c r="I302" s="39"/>
      <c r="J302" s="39" t="s">
        <v>134</v>
      </c>
      <c r="K302" s="39"/>
      <c r="L302" s="39"/>
      <c r="M302" s="60"/>
      <c r="N302" s="60"/>
      <c r="O302" s="71"/>
      <c r="P302" s="71"/>
      <c r="Q302" s="71"/>
      <c r="R302" s="71"/>
      <c r="S302" s="71" t="s">
        <v>132</v>
      </c>
      <c r="T302" s="60"/>
      <c r="U302" s="60"/>
      <c r="V302" s="71" t="s">
        <v>130</v>
      </c>
      <c r="W302" s="71" t="s">
        <v>136</v>
      </c>
      <c r="X302" s="71"/>
      <c r="Y302" s="39"/>
      <c r="Z302" s="39"/>
      <c r="AA302" s="60"/>
      <c r="AB302" s="60"/>
      <c r="AC302" s="59"/>
      <c r="AD302" s="22"/>
      <c r="AE302" s="75" t="s">
        <v>775</v>
      </c>
      <c r="AF302" s="34"/>
      <c r="AG302" s="51"/>
      <c r="AH302" s="51"/>
      <c r="AI302" s="51"/>
      <c r="AJ302" s="51"/>
      <c r="AK302" s="51"/>
      <c r="AL302" s="51"/>
    </row>
    <row r="303" spans="1:38" ht="105" customHeight="1">
      <c r="A303" s="57">
        <v>80</v>
      </c>
      <c r="B303" s="87" t="s">
        <v>594</v>
      </c>
      <c r="C303" s="58" t="s">
        <v>155</v>
      </c>
      <c r="D303" s="58" t="s">
        <v>454</v>
      </c>
      <c r="E303" s="58" t="s">
        <v>443</v>
      </c>
      <c r="F303" s="39">
        <v>4</v>
      </c>
      <c r="G303" s="60"/>
      <c r="H303" s="71"/>
      <c r="I303" s="71"/>
      <c r="J303" s="71"/>
      <c r="K303" s="71"/>
      <c r="L303" s="71"/>
      <c r="M303" s="60"/>
      <c r="N303" s="60"/>
      <c r="O303" s="71"/>
      <c r="P303" s="71"/>
      <c r="Q303" s="71"/>
      <c r="R303" s="71"/>
      <c r="S303" s="71" t="s">
        <v>123</v>
      </c>
      <c r="T303" s="60"/>
      <c r="U303" s="60"/>
      <c r="V303" s="71"/>
      <c r="W303" s="71"/>
      <c r="X303" s="71"/>
      <c r="Y303" s="71"/>
      <c r="Z303" s="71"/>
      <c r="AA303" s="60"/>
      <c r="AB303" s="60"/>
      <c r="AC303" s="197" t="s">
        <v>967</v>
      </c>
      <c r="AD303" s="22"/>
      <c r="AE303" s="75" t="s">
        <v>727</v>
      </c>
      <c r="AF303" s="34"/>
      <c r="AG303" s="51"/>
      <c r="AH303" s="51"/>
      <c r="AI303" s="51"/>
      <c r="AJ303" s="51"/>
      <c r="AK303" s="51"/>
      <c r="AL303" s="51"/>
    </row>
    <row r="304" spans="1:38" ht="105" customHeight="1">
      <c r="A304" s="57">
        <v>80</v>
      </c>
      <c r="B304" s="87" t="s">
        <v>594</v>
      </c>
      <c r="C304" s="58" t="s">
        <v>163</v>
      </c>
      <c r="D304" s="58" t="s">
        <v>454</v>
      </c>
      <c r="E304" s="58" t="s">
        <v>443</v>
      </c>
      <c r="F304" s="39">
        <v>4</v>
      </c>
      <c r="G304" s="60"/>
      <c r="H304" s="39"/>
      <c r="I304" s="39"/>
      <c r="J304" s="39"/>
      <c r="K304" s="39"/>
      <c r="L304" s="39"/>
      <c r="M304" s="60"/>
      <c r="N304" s="60"/>
      <c r="O304" s="71"/>
      <c r="P304" s="39"/>
      <c r="Q304" s="71"/>
      <c r="R304" s="71"/>
      <c r="S304" s="71" t="s">
        <v>123</v>
      </c>
      <c r="T304" s="60"/>
      <c r="U304" s="60"/>
      <c r="V304" s="71"/>
      <c r="W304" s="71"/>
      <c r="X304" s="71"/>
      <c r="Y304" s="71"/>
      <c r="Z304" s="71"/>
      <c r="AA304" s="60"/>
      <c r="AB304" s="60"/>
      <c r="AC304" s="59" t="s">
        <v>731</v>
      </c>
      <c r="AD304" s="22"/>
      <c r="AE304" s="75"/>
      <c r="AF304" s="34"/>
      <c r="AG304" s="51"/>
      <c r="AH304" s="51"/>
      <c r="AI304" s="51"/>
      <c r="AJ304" s="51"/>
      <c r="AK304" s="51"/>
      <c r="AL304" s="51"/>
    </row>
    <row r="305" spans="1:38" ht="105" customHeight="1">
      <c r="A305" s="57">
        <v>80</v>
      </c>
      <c r="B305" s="87" t="s">
        <v>594</v>
      </c>
      <c r="C305" s="58" t="s">
        <v>128</v>
      </c>
      <c r="D305" s="58" t="s">
        <v>27</v>
      </c>
      <c r="E305" s="58" t="s">
        <v>910</v>
      </c>
      <c r="F305" s="39">
        <v>6</v>
      </c>
      <c r="G305" s="60"/>
      <c r="H305" s="39"/>
      <c r="I305" s="39" t="s">
        <v>161</v>
      </c>
      <c r="J305" s="39" t="s">
        <v>161</v>
      </c>
      <c r="K305" s="39" t="s">
        <v>161</v>
      </c>
      <c r="L305" s="39" t="s">
        <v>161</v>
      </c>
      <c r="M305" s="60"/>
      <c r="N305" s="60"/>
      <c r="O305" s="39" t="s">
        <v>161</v>
      </c>
      <c r="P305" s="39" t="s">
        <v>161</v>
      </c>
      <c r="Q305" s="39" t="s">
        <v>161</v>
      </c>
      <c r="R305" s="39"/>
      <c r="S305" s="39"/>
      <c r="T305" s="60"/>
      <c r="U305" s="60"/>
      <c r="V305" s="39" t="s">
        <v>232</v>
      </c>
      <c r="W305" s="39" t="s">
        <v>232</v>
      </c>
      <c r="X305" s="39" t="s">
        <v>232</v>
      </c>
      <c r="Y305" s="39"/>
      <c r="Z305" s="39"/>
      <c r="AA305" s="60"/>
      <c r="AB305" s="60"/>
      <c r="AC305" s="59"/>
      <c r="AD305" s="22"/>
      <c r="AE305" s="75"/>
      <c r="AF305" s="34"/>
      <c r="AG305" s="51"/>
      <c r="AH305" s="51"/>
      <c r="AI305" s="51"/>
      <c r="AJ305" s="51"/>
      <c r="AK305" s="51"/>
      <c r="AL305" s="51"/>
    </row>
    <row r="306" spans="1:38" ht="105" customHeight="1">
      <c r="A306" s="57">
        <v>80</v>
      </c>
      <c r="B306" s="87" t="s">
        <v>594</v>
      </c>
      <c r="C306" s="58" t="s">
        <v>636</v>
      </c>
      <c r="D306" s="58" t="s">
        <v>32</v>
      </c>
      <c r="E306" s="58" t="s">
        <v>662</v>
      </c>
      <c r="F306" s="39">
        <v>5</v>
      </c>
      <c r="G306" s="60"/>
      <c r="H306" s="71" t="s">
        <v>89</v>
      </c>
      <c r="I306" s="71"/>
      <c r="J306" s="71"/>
      <c r="K306" s="39"/>
      <c r="L306" s="39"/>
      <c r="M306" s="60"/>
      <c r="N306" s="60"/>
      <c r="O306" s="71"/>
      <c r="P306" s="71"/>
      <c r="Q306" s="71"/>
      <c r="R306" s="71" t="s">
        <v>95</v>
      </c>
      <c r="S306" s="71"/>
      <c r="T306" s="60"/>
      <c r="U306" s="60"/>
      <c r="V306" s="71"/>
      <c r="W306" s="71"/>
      <c r="X306" s="71"/>
      <c r="Y306" s="199" t="s">
        <v>1000</v>
      </c>
      <c r="Z306" s="71"/>
      <c r="AA306" s="60"/>
      <c r="AB306" s="60"/>
      <c r="AC306" s="39"/>
      <c r="AD306" s="22"/>
      <c r="AE306" s="75" t="s">
        <v>745</v>
      </c>
      <c r="AF306" s="34"/>
      <c r="AG306" s="51"/>
      <c r="AH306" s="51"/>
      <c r="AI306" s="51"/>
      <c r="AJ306" s="51"/>
      <c r="AK306" s="51"/>
      <c r="AL306" s="51"/>
    </row>
    <row r="307" spans="1:38" ht="105" customHeight="1">
      <c r="A307" s="57">
        <v>81</v>
      </c>
      <c r="B307" s="87" t="s">
        <v>598</v>
      </c>
      <c r="C307" s="58" t="s">
        <v>124</v>
      </c>
      <c r="D307" s="58" t="s">
        <v>27</v>
      </c>
      <c r="E307" s="58" t="s">
        <v>646</v>
      </c>
      <c r="F307" s="39">
        <v>6</v>
      </c>
      <c r="G307" s="60"/>
      <c r="H307" s="39"/>
      <c r="I307" s="39"/>
      <c r="J307" s="39"/>
      <c r="K307" s="39" t="s">
        <v>132</v>
      </c>
      <c r="L307" s="39" t="s">
        <v>132</v>
      </c>
      <c r="M307" s="60"/>
      <c r="N307" s="60"/>
      <c r="O307" s="39" t="s">
        <v>132</v>
      </c>
      <c r="P307" s="39"/>
      <c r="Q307" s="39"/>
      <c r="R307" s="39"/>
      <c r="S307" s="39"/>
      <c r="T307" s="60"/>
      <c r="U307" s="60"/>
      <c r="V307" s="39" t="s">
        <v>132</v>
      </c>
      <c r="W307" s="39" t="s">
        <v>132</v>
      </c>
      <c r="X307" s="39"/>
      <c r="Y307" s="39"/>
      <c r="Z307" s="39"/>
      <c r="AA307" s="60"/>
      <c r="AB307" s="60"/>
      <c r="AC307" s="59"/>
      <c r="AD307" s="22"/>
      <c r="AE307" s="75" t="s">
        <v>705</v>
      </c>
      <c r="AF307" s="34"/>
      <c r="AG307" s="51"/>
      <c r="AH307" s="51"/>
      <c r="AI307" s="51"/>
      <c r="AJ307" s="51"/>
      <c r="AK307" s="51"/>
      <c r="AL307" s="51"/>
    </row>
    <row r="308" spans="1:38" ht="105" customHeight="1">
      <c r="A308" s="57">
        <v>81</v>
      </c>
      <c r="B308" s="87" t="s">
        <v>598</v>
      </c>
      <c r="C308" s="58" t="s">
        <v>91</v>
      </c>
      <c r="D308" s="58" t="s">
        <v>455</v>
      </c>
      <c r="E308" s="58" t="s">
        <v>483</v>
      </c>
      <c r="F308" s="39">
        <v>4</v>
      </c>
      <c r="G308" s="60"/>
      <c r="H308" s="39"/>
      <c r="I308" s="39" t="s">
        <v>56</v>
      </c>
      <c r="J308" s="39" t="s">
        <v>56</v>
      </c>
      <c r="K308" s="39"/>
      <c r="L308" s="39"/>
      <c r="M308" s="60"/>
      <c r="N308" s="60"/>
      <c r="O308" s="39"/>
      <c r="P308" s="39" t="s">
        <v>57</v>
      </c>
      <c r="Q308" s="39"/>
      <c r="R308" s="39"/>
      <c r="S308" s="39"/>
      <c r="T308" s="60"/>
      <c r="U308" s="60"/>
      <c r="V308" s="39"/>
      <c r="W308" s="39"/>
      <c r="X308" s="39"/>
      <c r="Y308" s="39"/>
      <c r="Z308" s="39"/>
      <c r="AA308" s="60"/>
      <c r="AB308" s="60"/>
      <c r="AC308" s="59"/>
      <c r="AD308" s="22"/>
      <c r="AE308" s="75" t="s">
        <v>721</v>
      </c>
      <c r="AF308" s="34"/>
      <c r="AG308" s="51"/>
      <c r="AH308" s="51"/>
      <c r="AI308" s="51"/>
      <c r="AJ308" s="51"/>
      <c r="AK308" s="51"/>
      <c r="AL308" s="51"/>
    </row>
    <row r="309" spans="1:38" ht="105" customHeight="1">
      <c r="A309" s="57">
        <v>81</v>
      </c>
      <c r="B309" s="87" t="s">
        <v>598</v>
      </c>
      <c r="C309" s="58" t="s">
        <v>91</v>
      </c>
      <c r="D309" s="58" t="s">
        <v>455</v>
      </c>
      <c r="E309" s="58" t="s">
        <v>443</v>
      </c>
      <c r="F309" s="39">
        <v>2</v>
      </c>
      <c r="G309" s="60"/>
      <c r="H309" s="39"/>
      <c r="I309" s="39"/>
      <c r="J309" s="39"/>
      <c r="K309" s="39"/>
      <c r="L309" s="39"/>
      <c r="M309" s="60"/>
      <c r="N309" s="60"/>
      <c r="O309" s="39"/>
      <c r="P309" s="39"/>
      <c r="Q309" s="39"/>
      <c r="R309" s="39"/>
      <c r="S309" s="39" t="s">
        <v>56</v>
      </c>
      <c r="T309" s="60"/>
      <c r="U309" s="60"/>
      <c r="V309" s="39"/>
      <c r="W309" s="39"/>
      <c r="X309" s="39"/>
      <c r="Y309" s="39"/>
      <c r="Z309" s="39"/>
      <c r="AA309" s="60"/>
      <c r="AB309" s="60"/>
      <c r="AC309" s="59" t="s">
        <v>483</v>
      </c>
      <c r="AD309" s="22"/>
      <c r="AE309" s="75"/>
      <c r="AF309" s="34"/>
      <c r="AG309" s="51"/>
      <c r="AH309" s="51"/>
      <c r="AI309" s="51"/>
      <c r="AJ309" s="51"/>
      <c r="AK309" s="51"/>
      <c r="AL309" s="51"/>
    </row>
    <row r="310" spans="1:38" ht="105" customHeight="1">
      <c r="A310" s="57">
        <v>81</v>
      </c>
      <c r="B310" s="87" t="s">
        <v>598</v>
      </c>
      <c r="C310" s="58" t="s">
        <v>55</v>
      </c>
      <c r="D310" s="58" t="s">
        <v>455</v>
      </c>
      <c r="E310" s="58" t="s">
        <v>443</v>
      </c>
      <c r="F310" s="39">
        <v>2</v>
      </c>
      <c r="G310" s="60"/>
      <c r="H310" s="39"/>
      <c r="I310" s="39"/>
      <c r="J310" s="39"/>
      <c r="K310" s="39"/>
      <c r="L310" s="39"/>
      <c r="M310" s="60"/>
      <c r="N310" s="60"/>
      <c r="O310" s="39"/>
      <c r="P310" s="39"/>
      <c r="Q310" s="39"/>
      <c r="R310" s="39"/>
      <c r="S310" s="39" t="s">
        <v>56</v>
      </c>
      <c r="T310" s="60"/>
      <c r="U310" s="60"/>
      <c r="V310" s="39"/>
      <c r="W310" s="39"/>
      <c r="X310" s="39"/>
      <c r="Y310" s="39"/>
      <c r="Z310" s="39"/>
      <c r="AA310" s="60"/>
      <c r="AB310" s="60"/>
      <c r="AC310" s="59" t="s">
        <v>483</v>
      </c>
      <c r="AD310" s="22"/>
      <c r="AE310" s="75"/>
      <c r="AF310" s="34"/>
      <c r="AG310" s="51"/>
      <c r="AH310" s="51"/>
      <c r="AI310" s="51"/>
      <c r="AJ310" s="51"/>
      <c r="AK310" s="51"/>
      <c r="AL310" s="51"/>
    </row>
    <row r="311" spans="1:38" ht="105" customHeight="1">
      <c r="A311" s="57">
        <v>81</v>
      </c>
      <c r="B311" s="87" t="s">
        <v>598</v>
      </c>
      <c r="C311" s="58" t="s">
        <v>412</v>
      </c>
      <c r="D311" s="58" t="s">
        <v>70</v>
      </c>
      <c r="E311" s="58" t="s">
        <v>911</v>
      </c>
      <c r="F311" s="39">
        <v>6</v>
      </c>
      <c r="G311" s="60"/>
      <c r="H311" s="39"/>
      <c r="I311" s="39"/>
      <c r="J311" s="39"/>
      <c r="K311" s="39"/>
      <c r="L311" s="39"/>
      <c r="M311" s="60"/>
      <c r="N311" s="60"/>
      <c r="O311" s="39"/>
      <c r="P311" s="39"/>
      <c r="Q311" s="39"/>
      <c r="R311" s="39" t="s">
        <v>164</v>
      </c>
      <c r="S311" s="39"/>
      <c r="T311" s="60"/>
      <c r="U311" s="60"/>
      <c r="V311" s="39"/>
      <c r="W311" s="39"/>
      <c r="X311" s="39" t="s">
        <v>164</v>
      </c>
      <c r="Y311" s="39" t="s">
        <v>164</v>
      </c>
      <c r="Z311" s="39"/>
      <c r="AA311" s="60"/>
      <c r="AB311" s="60"/>
      <c r="AC311" s="59"/>
      <c r="AD311" s="22"/>
      <c r="AE311" s="75"/>
      <c r="AF311" s="34"/>
      <c r="AG311" s="51"/>
      <c r="AH311" s="51"/>
      <c r="AI311" s="51"/>
      <c r="AJ311" s="51"/>
      <c r="AK311" s="51"/>
      <c r="AL311" s="51"/>
    </row>
    <row r="312" spans="1:38" ht="105" customHeight="1">
      <c r="A312" s="57">
        <v>82</v>
      </c>
      <c r="B312" s="87" t="s">
        <v>599</v>
      </c>
      <c r="C312" s="58" t="s">
        <v>189</v>
      </c>
      <c r="D312" s="58" t="s">
        <v>480</v>
      </c>
      <c r="E312" s="58" t="s">
        <v>674</v>
      </c>
      <c r="F312" s="39">
        <v>6</v>
      </c>
      <c r="G312" s="60"/>
      <c r="H312" s="71"/>
      <c r="I312" s="71" t="s">
        <v>110</v>
      </c>
      <c r="J312" s="71"/>
      <c r="K312" s="71"/>
      <c r="L312" s="71"/>
      <c r="M312" s="60"/>
      <c r="N312" s="60"/>
      <c r="O312" s="71" t="s">
        <v>110</v>
      </c>
      <c r="P312" s="71"/>
      <c r="Q312" s="71"/>
      <c r="R312" s="71"/>
      <c r="S312" s="71"/>
      <c r="T312" s="60"/>
      <c r="U312" s="60"/>
      <c r="V312" s="71"/>
      <c r="W312" s="71" t="s">
        <v>167</v>
      </c>
      <c r="X312" s="71"/>
      <c r="Y312" s="71"/>
      <c r="Z312" s="71"/>
      <c r="AA312" s="60"/>
      <c r="AB312" s="60"/>
      <c r="AC312" s="59"/>
      <c r="AD312" s="22"/>
      <c r="AE312" s="75" t="s">
        <v>722</v>
      </c>
      <c r="AF312" s="34"/>
      <c r="AG312" s="51"/>
      <c r="AH312" s="51"/>
      <c r="AI312" s="51"/>
      <c r="AJ312" s="51"/>
      <c r="AK312" s="51"/>
      <c r="AL312" s="51"/>
    </row>
    <row r="313" spans="1:38" ht="105" customHeight="1">
      <c r="A313" s="57">
        <v>82</v>
      </c>
      <c r="B313" s="87" t="s">
        <v>599</v>
      </c>
      <c r="C313" s="58" t="s">
        <v>189</v>
      </c>
      <c r="D313" s="58" t="s">
        <v>480</v>
      </c>
      <c r="E313" s="58" t="s">
        <v>443</v>
      </c>
      <c r="F313" s="39">
        <v>4</v>
      </c>
      <c r="G313" s="60"/>
      <c r="H313" s="39"/>
      <c r="I313" s="39"/>
      <c r="J313" s="39"/>
      <c r="K313" s="39"/>
      <c r="L313" s="39"/>
      <c r="M313" s="60"/>
      <c r="N313" s="60"/>
      <c r="O313" s="39"/>
      <c r="P313" s="39"/>
      <c r="Q313" s="39"/>
      <c r="R313" s="39"/>
      <c r="S313" s="39"/>
      <c r="T313" s="60"/>
      <c r="U313" s="60"/>
      <c r="V313" s="71"/>
      <c r="W313" s="71"/>
      <c r="X313" s="71"/>
      <c r="Y313" s="71" t="s">
        <v>239</v>
      </c>
      <c r="Z313" s="39"/>
      <c r="AA313" s="60"/>
      <c r="AB313" s="60"/>
      <c r="AC313" s="59" t="s">
        <v>674</v>
      </c>
      <c r="AD313" s="22"/>
      <c r="AE313" s="75"/>
      <c r="AF313" s="34"/>
      <c r="AG313" s="51"/>
      <c r="AH313" s="51"/>
      <c r="AI313" s="51"/>
      <c r="AJ313" s="51"/>
      <c r="AK313" s="51"/>
      <c r="AL313" s="51"/>
    </row>
    <row r="314" spans="1:38" ht="105" customHeight="1">
      <c r="A314" s="57">
        <v>82</v>
      </c>
      <c r="B314" s="87" t="s">
        <v>599</v>
      </c>
      <c r="C314" s="58" t="s">
        <v>528</v>
      </c>
      <c r="D314" s="58" t="s">
        <v>480</v>
      </c>
      <c r="E314" s="58" t="s">
        <v>443</v>
      </c>
      <c r="F314" s="39">
        <v>4</v>
      </c>
      <c r="G314" s="60"/>
      <c r="H314" s="39"/>
      <c r="I314" s="39"/>
      <c r="J314" s="39"/>
      <c r="K314" s="39"/>
      <c r="L314" s="39"/>
      <c r="M314" s="60"/>
      <c r="N314" s="60"/>
      <c r="O314" s="39"/>
      <c r="P314" s="39"/>
      <c r="Q314" s="39"/>
      <c r="R314" s="39"/>
      <c r="S314" s="39"/>
      <c r="T314" s="60"/>
      <c r="U314" s="60"/>
      <c r="V314" s="39"/>
      <c r="W314" s="39"/>
      <c r="X314" s="39"/>
      <c r="Y314" s="71" t="s">
        <v>239</v>
      </c>
      <c r="Z314" s="39"/>
      <c r="AA314" s="60"/>
      <c r="AB314" s="60"/>
      <c r="AC314" s="59" t="s">
        <v>674</v>
      </c>
      <c r="AD314" s="22"/>
      <c r="AE314" s="75"/>
      <c r="AF314" s="34"/>
      <c r="AG314" s="51"/>
      <c r="AH314" s="51"/>
      <c r="AI314" s="51"/>
      <c r="AJ314" s="51"/>
      <c r="AK314" s="51"/>
      <c r="AL314" s="51"/>
    </row>
    <row r="315" spans="1:38" ht="105" customHeight="1">
      <c r="A315" s="57">
        <v>82</v>
      </c>
      <c r="B315" s="87" t="s">
        <v>599</v>
      </c>
      <c r="C315" s="58" t="s">
        <v>166</v>
      </c>
      <c r="D315" s="58" t="s">
        <v>484</v>
      </c>
      <c r="E315" s="58" t="s">
        <v>690</v>
      </c>
      <c r="F315" s="39">
        <v>6</v>
      </c>
      <c r="G315" s="60"/>
      <c r="H315" s="39"/>
      <c r="I315" s="39"/>
      <c r="J315" s="39"/>
      <c r="K315" s="39"/>
      <c r="L315" s="39" t="s">
        <v>193</v>
      </c>
      <c r="M315" s="60"/>
      <c r="N315" s="60"/>
      <c r="O315" s="39"/>
      <c r="P315" s="39"/>
      <c r="Q315" s="39" t="s">
        <v>235</v>
      </c>
      <c r="R315" s="39"/>
      <c r="S315" s="39"/>
      <c r="T315" s="60"/>
      <c r="U315" s="60"/>
      <c r="V315" s="39"/>
      <c r="W315" s="39"/>
      <c r="X315" s="39"/>
      <c r="Y315" s="39"/>
      <c r="Z315" s="39"/>
      <c r="AA315" s="60"/>
      <c r="AB315" s="60"/>
      <c r="AC315" s="59"/>
      <c r="AD315" s="22"/>
      <c r="AE315" s="75" t="s">
        <v>643</v>
      </c>
      <c r="AF315" s="34"/>
      <c r="AG315" s="51"/>
      <c r="AH315" s="51"/>
      <c r="AI315" s="51"/>
      <c r="AJ315" s="51"/>
      <c r="AK315" s="51"/>
      <c r="AL315" s="51"/>
    </row>
    <row r="316" spans="1:38" ht="105" customHeight="1">
      <c r="A316" s="57">
        <v>82</v>
      </c>
      <c r="B316" s="87" t="s">
        <v>599</v>
      </c>
      <c r="C316" s="58" t="s">
        <v>166</v>
      </c>
      <c r="D316" s="58" t="s">
        <v>484</v>
      </c>
      <c r="E316" s="58" t="s">
        <v>443</v>
      </c>
      <c r="F316" s="39">
        <v>4</v>
      </c>
      <c r="G316" s="60"/>
      <c r="H316" s="39"/>
      <c r="I316" s="39"/>
      <c r="J316" s="39"/>
      <c r="K316" s="39"/>
      <c r="L316" s="39"/>
      <c r="M316" s="60"/>
      <c r="N316" s="60"/>
      <c r="O316" s="39"/>
      <c r="P316" s="39"/>
      <c r="Q316" s="39"/>
      <c r="R316" s="39"/>
      <c r="S316" s="39"/>
      <c r="T316" s="60"/>
      <c r="U316" s="60"/>
      <c r="V316" s="39" t="s">
        <v>235</v>
      </c>
      <c r="W316" s="39"/>
      <c r="X316" s="39"/>
      <c r="Y316" s="39"/>
      <c r="Z316" s="39"/>
      <c r="AA316" s="60"/>
      <c r="AB316" s="60"/>
      <c r="AC316" s="59" t="s">
        <v>980</v>
      </c>
      <c r="AD316" s="22"/>
      <c r="AE316" s="75"/>
      <c r="AF316" s="34"/>
      <c r="AG316" s="51"/>
      <c r="AH316" s="51"/>
      <c r="AI316" s="51"/>
      <c r="AJ316" s="51"/>
      <c r="AK316" s="51"/>
      <c r="AL316" s="51"/>
    </row>
    <row r="317" spans="1:38" ht="105" customHeight="1">
      <c r="A317" s="57">
        <v>82</v>
      </c>
      <c r="B317" s="87" t="s">
        <v>599</v>
      </c>
      <c r="C317" s="58" t="s">
        <v>844</v>
      </c>
      <c r="D317" s="58" t="s">
        <v>484</v>
      </c>
      <c r="E317" s="58" t="s">
        <v>443</v>
      </c>
      <c r="F317" s="39">
        <v>4</v>
      </c>
      <c r="G317" s="60"/>
      <c r="H317" s="39"/>
      <c r="I317" s="39"/>
      <c r="J317" s="39"/>
      <c r="K317" s="39"/>
      <c r="L317" s="39"/>
      <c r="M317" s="60"/>
      <c r="N317" s="60"/>
      <c r="O317" s="39"/>
      <c r="P317" s="39"/>
      <c r="Q317" s="39"/>
      <c r="R317" s="39"/>
      <c r="S317" s="39"/>
      <c r="T317" s="60"/>
      <c r="U317" s="60"/>
      <c r="V317" s="39" t="s">
        <v>235</v>
      </c>
      <c r="W317" s="39"/>
      <c r="X317" s="39"/>
      <c r="Y317" s="39"/>
      <c r="Z317" s="39"/>
      <c r="AA317" s="60"/>
      <c r="AB317" s="60"/>
      <c r="AC317" s="59" t="s">
        <v>690</v>
      </c>
      <c r="AD317" s="22"/>
      <c r="AE317" s="75"/>
      <c r="AF317" s="34"/>
      <c r="AG317" s="51"/>
      <c r="AH317" s="51"/>
      <c r="AI317" s="51"/>
      <c r="AJ317" s="51"/>
      <c r="AK317" s="51"/>
      <c r="AL317" s="51"/>
    </row>
    <row r="318" spans="1:38" ht="105" customHeight="1">
      <c r="A318" s="57">
        <v>82</v>
      </c>
      <c r="B318" s="87" t="s">
        <v>599</v>
      </c>
      <c r="C318" s="58" t="s">
        <v>22</v>
      </c>
      <c r="D318" s="58" t="s">
        <v>23</v>
      </c>
      <c r="E318" s="58" t="s">
        <v>24</v>
      </c>
      <c r="F318" s="39">
        <v>5</v>
      </c>
      <c r="G318" s="60"/>
      <c r="H318" s="39" t="s">
        <v>78</v>
      </c>
      <c r="I318" s="39"/>
      <c r="J318" s="39"/>
      <c r="K318" s="39"/>
      <c r="L318" s="39"/>
      <c r="M318" s="60"/>
      <c r="N318" s="60"/>
      <c r="O318" s="39"/>
      <c r="P318" s="39" t="s">
        <v>186</v>
      </c>
      <c r="Q318" s="39"/>
      <c r="R318" s="39"/>
      <c r="S318" s="39"/>
      <c r="T318" s="60"/>
      <c r="U318" s="60"/>
      <c r="V318" s="71"/>
      <c r="W318" s="39"/>
      <c r="X318" s="39"/>
      <c r="Y318" s="39"/>
      <c r="Z318" s="39"/>
      <c r="AA318" s="60"/>
      <c r="AB318" s="60"/>
      <c r="AC318" s="59"/>
      <c r="AD318" s="22"/>
      <c r="AE318" s="75" t="s">
        <v>726</v>
      </c>
      <c r="AF318" s="34"/>
      <c r="AG318" s="51"/>
      <c r="AH318" s="51"/>
      <c r="AI318" s="51"/>
      <c r="AJ318" s="51"/>
      <c r="AK318" s="51"/>
      <c r="AL318" s="51"/>
    </row>
    <row r="319" spans="1:38" ht="105" customHeight="1">
      <c r="A319" s="57">
        <v>82</v>
      </c>
      <c r="B319" s="87" t="s">
        <v>599</v>
      </c>
      <c r="C319" s="58" t="s">
        <v>22</v>
      </c>
      <c r="D319" s="58" t="s">
        <v>23</v>
      </c>
      <c r="E319" s="58" t="s">
        <v>443</v>
      </c>
      <c r="F319" s="39">
        <v>2</v>
      </c>
      <c r="G319" s="60"/>
      <c r="H319" s="39"/>
      <c r="I319" s="39"/>
      <c r="J319" s="39"/>
      <c r="K319" s="39"/>
      <c r="L319" s="39"/>
      <c r="M319" s="60"/>
      <c r="N319" s="60"/>
      <c r="O319" s="39"/>
      <c r="P319" s="39"/>
      <c r="Q319" s="39"/>
      <c r="R319" s="39"/>
      <c r="S319" s="39"/>
      <c r="T319" s="60"/>
      <c r="U319" s="60"/>
      <c r="V319" s="39"/>
      <c r="W319" s="39"/>
      <c r="X319" s="39" t="s">
        <v>220</v>
      </c>
      <c r="Y319" s="39"/>
      <c r="Z319" s="39"/>
      <c r="AA319" s="60"/>
      <c r="AB319" s="60"/>
      <c r="AC319" s="59"/>
      <c r="AD319" s="22"/>
      <c r="AE319" s="75"/>
      <c r="AF319" s="34"/>
      <c r="AG319" s="51"/>
      <c r="AH319" s="51"/>
      <c r="AI319" s="51"/>
      <c r="AJ319" s="51"/>
      <c r="AK319" s="51"/>
      <c r="AL319" s="51"/>
    </row>
    <row r="320" spans="1:38" ht="105" customHeight="1">
      <c r="A320" s="57">
        <v>82</v>
      </c>
      <c r="B320" s="87" t="s">
        <v>599</v>
      </c>
      <c r="C320" s="58" t="s">
        <v>43</v>
      </c>
      <c r="D320" s="58" t="s">
        <v>23</v>
      </c>
      <c r="E320" s="58" t="s">
        <v>443</v>
      </c>
      <c r="F320" s="39">
        <v>2</v>
      </c>
      <c r="G320" s="60"/>
      <c r="H320" s="39"/>
      <c r="I320" s="39"/>
      <c r="J320" s="39"/>
      <c r="K320" s="39"/>
      <c r="L320" s="39"/>
      <c r="M320" s="60"/>
      <c r="N320" s="60"/>
      <c r="O320" s="39"/>
      <c r="P320" s="39"/>
      <c r="Q320" s="39"/>
      <c r="R320" s="39"/>
      <c r="S320" s="39"/>
      <c r="T320" s="60"/>
      <c r="U320" s="60"/>
      <c r="V320" s="39"/>
      <c r="W320" s="39"/>
      <c r="X320" s="39" t="s">
        <v>220</v>
      </c>
      <c r="Y320" s="39"/>
      <c r="Z320" s="39"/>
      <c r="AA320" s="60"/>
      <c r="AB320" s="60"/>
      <c r="AC320" s="59"/>
      <c r="AD320" s="22"/>
      <c r="AE320" s="75"/>
      <c r="AF320" s="34"/>
      <c r="AG320" s="51"/>
      <c r="AH320" s="51"/>
      <c r="AI320" s="51"/>
      <c r="AJ320" s="51"/>
      <c r="AK320" s="51"/>
      <c r="AL320" s="51"/>
    </row>
    <row r="321" spans="1:38" ht="105" customHeight="1">
      <c r="A321" s="57">
        <v>82</v>
      </c>
      <c r="B321" s="87" t="s">
        <v>599</v>
      </c>
      <c r="C321" s="58" t="s">
        <v>844</v>
      </c>
      <c r="D321" s="58" t="s">
        <v>708</v>
      </c>
      <c r="E321" s="58" t="s">
        <v>669</v>
      </c>
      <c r="F321" s="39">
        <v>5</v>
      </c>
      <c r="G321" s="60"/>
      <c r="H321" s="39"/>
      <c r="I321" s="39"/>
      <c r="J321" s="39" t="s">
        <v>59</v>
      </c>
      <c r="K321" s="39" t="s">
        <v>65</v>
      </c>
      <c r="L321" s="39"/>
      <c r="M321" s="60"/>
      <c r="N321" s="60"/>
      <c r="O321" s="39"/>
      <c r="P321" s="39"/>
      <c r="Q321" s="39"/>
      <c r="R321" s="39" t="s">
        <v>186</v>
      </c>
      <c r="S321" s="39" t="s">
        <v>136</v>
      </c>
      <c r="T321" s="60"/>
      <c r="U321" s="60"/>
      <c r="V321" s="71"/>
      <c r="W321" s="39"/>
      <c r="X321" s="39"/>
      <c r="Y321" s="39"/>
      <c r="Z321" s="39" t="s">
        <v>65</v>
      </c>
      <c r="AA321" s="60"/>
      <c r="AB321" s="60"/>
      <c r="AC321" s="59"/>
      <c r="AD321" s="22"/>
      <c r="AE321" s="75"/>
      <c r="AF321" s="34"/>
      <c r="AG321" s="51"/>
      <c r="AH321" s="51"/>
      <c r="AI321" s="51"/>
      <c r="AJ321" s="51"/>
      <c r="AK321" s="51"/>
      <c r="AL321" s="51"/>
    </row>
    <row r="322" spans="1:38" ht="105" customHeight="1">
      <c r="A322" s="57">
        <v>83</v>
      </c>
      <c r="B322" s="87" t="s">
        <v>751</v>
      </c>
      <c r="C322" s="58" t="s">
        <v>43</v>
      </c>
      <c r="D322" s="58" t="s">
        <v>32</v>
      </c>
      <c r="E322" s="58" t="s">
        <v>441</v>
      </c>
      <c r="F322" s="39">
        <v>5</v>
      </c>
      <c r="G322" s="60"/>
      <c r="H322" s="199" t="s">
        <v>1000</v>
      </c>
      <c r="I322" s="39" t="s">
        <v>148</v>
      </c>
      <c r="J322" s="39"/>
      <c r="K322" s="39"/>
      <c r="L322" s="39"/>
      <c r="M322" s="60"/>
      <c r="N322" s="60"/>
      <c r="O322" s="72" t="s">
        <v>148</v>
      </c>
      <c r="P322" s="39"/>
      <c r="Q322" s="39"/>
      <c r="R322" s="39"/>
      <c r="S322" s="39"/>
      <c r="T322" s="60"/>
      <c r="U322" s="60"/>
      <c r="V322" s="199" t="s">
        <v>1000</v>
      </c>
      <c r="W322" s="39"/>
      <c r="X322" s="39"/>
      <c r="Y322" s="39"/>
      <c r="Z322" s="39"/>
      <c r="AA322" s="60"/>
      <c r="AB322" s="60"/>
      <c r="AC322" s="39"/>
      <c r="AD322" s="22"/>
      <c r="AE322" s="75" t="s">
        <v>786</v>
      </c>
      <c r="AF322" s="33"/>
      <c r="AG322" s="51"/>
      <c r="AH322" s="51"/>
      <c r="AI322" s="51"/>
      <c r="AJ322" s="51"/>
      <c r="AK322" s="51"/>
      <c r="AL322" s="51"/>
    </row>
    <row r="323" spans="1:38" ht="105" customHeight="1">
      <c r="A323" s="57">
        <v>83</v>
      </c>
      <c r="B323" s="87" t="s">
        <v>751</v>
      </c>
      <c r="C323" s="58" t="s">
        <v>528</v>
      </c>
      <c r="D323" s="58" t="s">
        <v>480</v>
      </c>
      <c r="E323" s="58" t="s">
        <v>674</v>
      </c>
      <c r="F323" s="39">
        <v>6</v>
      </c>
      <c r="G323" s="60"/>
      <c r="H323" s="39"/>
      <c r="I323" s="39"/>
      <c r="J323" s="39"/>
      <c r="K323" s="39" t="s">
        <v>186</v>
      </c>
      <c r="L323" s="39" t="s">
        <v>186</v>
      </c>
      <c r="M323" s="60"/>
      <c r="N323" s="60"/>
      <c r="O323" s="39"/>
      <c r="P323" s="39"/>
      <c r="Q323" s="39"/>
      <c r="R323" s="39"/>
      <c r="S323" s="39" t="s">
        <v>186</v>
      </c>
      <c r="T323" s="60"/>
      <c r="U323" s="60"/>
      <c r="V323" s="39"/>
      <c r="W323" s="39"/>
      <c r="X323" s="39"/>
      <c r="Y323" s="39"/>
      <c r="Z323" s="39"/>
      <c r="AA323" s="60"/>
      <c r="AB323" s="60"/>
      <c r="AC323" s="59"/>
      <c r="AD323" s="22"/>
      <c r="AE323" s="75" t="s">
        <v>722</v>
      </c>
      <c r="AF323" s="33"/>
      <c r="AG323" s="51"/>
      <c r="AH323" s="51"/>
      <c r="AI323" s="51"/>
      <c r="AJ323" s="51"/>
      <c r="AK323" s="51"/>
      <c r="AL323" s="51"/>
    </row>
    <row r="324" spans="1:38" ht="105" customHeight="1">
      <c r="A324" s="57">
        <v>83</v>
      </c>
      <c r="B324" s="87" t="s">
        <v>751</v>
      </c>
      <c r="C324" s="58" t="s">
        <v>528</v>
      </c>
      <c r="D324" s="58" t="s">
        <v>480</v>
      </c>
      <c r="E324" s="58" t="s">
        <v>443</v>
      </c>
      <c r="F324" s="39">
        <v>4</v>
      </c>
      <c r="G324" s="60"/>
      <c r="H324" s="39"/>
      <c r="I324" s="39"/>
      <c r="J324" s="39"/>
      <c r="K324" s="39"/>
      <c r="L324" s="39"/>
      <c r="M324" s="60"/>
      <c r="N324" s="60"/>
      <c r="O324" s="39"/>
      <c r="P324" s="39"/>
      <c r="Q324" s="39"/>
      <c r="R324" s="39"/>
      <c r="S324" s="39"/>
      <c r="T324" s="60"/>
      <c r="U324" s="60"/>
      <c r="V324" s="39"/>
      <c r="W324" s="39"/>
      <c r="X324" s="39"/>
      <c r="Y324" s="39"/>
      <c r="Z324" s="39" t="s">
        <v>186</v>
      </c>
      <c r="AA324" s="60"/>
      <c r="AB324" s="60"/>
      <c r="AC324" s="59" t="s">
        <v>674</v>
      </c>
      <c r="AD324" s="22"/>
      <c r="AE324" s="75"/>
      <c r="AF324" s="33"/>
      <c r="AG324" s="51"/>
      <c r="AH324" s="51"/>
      <c r="AI324" s="51"/>
      <c r="AJ324" s="51"/>
      <c r="AK324" s="51"/>
      <c r="AL324" s="51"/>
    </row>
    <row r="325" spans="1:38" ht="105" customHeight="1">
      <c r="A325" s="57">
        <v>83</v>
      </c>
      <c r="B325" s="87" t="s">
        <v>751</v>
      </c>
      <c r="C325" s="58" t="s">
        <v>159</v>
      </c>
      <c r="D325" s="58" t="s">
        <v>480</v>
      </c>
      <c r="E325" s="58" t="s">
        <v>443</v>
      </c>
      <c r="F325" s="39">
        <v>4</v>
      </c>
      <c r="G325" s="60"/>
      <c r="H325" s="39"/>
      <c r="I325" s="39"/>
      <c r="J325" s="39"/>
      <c r="K325" s="39"/>
      <c r="L325" s="39"/>
      <c r="M325" s="60"/>
      <c r="N325" s="60"/>
      <c r="O325" s="39"/>
      <c r="P325" s="39"/>
      <c r="Q325" s="39"/>
      <c r="R325" s="39"/>
      <c r="S325" s="39"/>
      <c r="T325" s="60"/>
      <c r="U325" s="60"/>
      <c r="V325" s="39"/>
      <c r="W325" s="39"/>
      <c r="X325" s="39"/>
      <c r="Y325" s="39"/>
      <c r="Z325" s="39" t="s">
        <v>186</v>
      </c>
      <c r="AA325" s="60"/>
      <c r="AB325" s="60"/>
      <c r="AC325" s="39" t="s">
        <v>674</v>
      </c>
      <c r="AD325" s="22"/>
      <c r="AE325" s="75"/>
      <c r="AF325" s="33"/>
      <c r="AG325" s="51"/>
      <c r="AH325" s="51"/>
      <c r="AI325" s="51"/>
      <c r="AJ325" s="51"/>
      <c r="AK325" s="51"/>
      <c r="AL325" s="51"/>
    </row>
    <row r="326" spans="1:38" ht="105" customHeight="1">
      <c r="A326" s="57">
        <v>83</v>
      </c>
      <c r="B326" s="87" t="s">
        <v>751</v>
      </c>
      <c r="C326" s="58" t="s">
        <v>135</v>
      </c>
      <c r="D326" s="58" t="s">
        <v>70</v>
      </c>
      <c r="E326" s="58" t="s">
        <v>911</v>
      </c>
      <c r="F326" s="39">
        <v>6</v>
      </c>
      <c r="G326" s="60"/>
      <c r="H326" s="39"/>
      <c r="I326" s="39"/>
      <c r="J326" s="39"/>
      <c r="K326" s="39"/>
      <c r="L326" s="39"/>
      <c r="M326" s="60"/>
      <c r="N326" s="60"/>
      <c r="O326" s="39"/>
      <c r="P326" s="39"/>
      <c r="Q326" s="39" t="s">
        <v>167</v>
      </c>
      <c r="R326" s="39"/>
      <c r="S326" s="39"/>
      <c r="T326" s="60"/>
      <c r="U326" s="60"/>
      <c r="V326" s="39"/>
      <c r="W326" s="39"/>
      <c r="X326" s="39" t="s">
        <v>167</v>
      </c>
      <c r="Y326" s="39"/>
      <c r="Z326" s="39"/>
      <c r="AA326" s="60"/>
      <c r="AB326" s="60"/>
      <c r="AC326" s="39"/>
      <c r="AD326" s="22"/>
      <c r="AE326" s="75"/>
      <c r="AF326" s="33"/>
      <c r="AG326" s="51"/>
      <c r="AH326" s="51"/>
      <c r="AI326" s="51"/>
      <c r="AJ326" s="51"/>
      <c r="AK326" s="51"/>
      <c r="AL326" s="51"/>
    </row>
    <row r="327" spans="1:38" ht="105" customHeight="1">
      <c r="A327" s="57">
        <v>83</v>
      </c>
      <c r="B327" s="87" t="s">
        <v>751</v>
      </c>
      <c r="C327" s="58"/>
      <c r="D327" s="58"/>
      <c r="E327" s="58" t="s">
        <v>962</v>
      </c>
      <c r="F327" s="39"/>
      <c r="G327" s="60"/>
      <c r="H327" s="39"/>
      <c r="I327" s="39"/>
      <c r="J327" s="39"/>
      <c r="K327" s="39"/>
      <c r="L327" s="39"/>
      <c r="M327" s="60"/>
      <c r="N327" s="60"/>
      <c r="O327" s="39"/>
      <c r="P327" s="71" t="s">
        <v>78</v>
      </c>
      <c r="Q327" s="39"/>
      <c r="R327" s="71" t="s">
        <v>78</v>
      </c>
      <c r="S327" s="39"/>
      <c r="T327" s="60"/>
      <c r="U327" s="60"/>
      <c r="V327" s="39"/>
      <c r="W327" s="71" t="s">
        <v>78</v>
      </c>
      <c r="X327" s="39"/>
      <c r="Y327" s="71" t="s">
        <v>78</v>
      </c>
      <c r="Z327" s="39"/>
      <c r="AA327" s="60"/>
      <c r="AB327" s="60"/>
      <c r="AC327" s="39"/>
      <c r="AD327" s="22"/>
      <c r="AE327" s="75"/>
      <c r="AF327" s="33"/>
      <c r="AG327" s="51"/>
      <c r="AH327" s="51"/>
      <c r="AI327" s="51"/>
      <c r="AJ327" s="51"/>
      <c r="AK327" s="51"/>
      <c r="AL327" s="51"/>
    </row>
    <row r="328" spans="1:38" ht="105" customHeight="1">
      <c r="A328" s="57">
        <v>84</v>
      </c>
      <c r="B328" s="87" t="s">
        <v>538</v>
      </c>
      <c r="C328" s="58" t="s">
        <v>18</v>
      </c>
      <c r="D328" s="58" t="s">
        <v>19</v>
      </c>
      <c r="E328" s="58"/>
      <c r="F328" s="39"/>
      <c r="G328" s="60"/>
      <c r="H328" s="59"/>
      <c r="I328" s="39">
        <v>308</v>
      </c>
      <c r="J328" s="39">
        <v>308</v>
      </c>
      <c r="K328" s="59"/>
      <c r="L328" s="59"/>
      <c r="M328" s="39">
        <v>308</v>
      </c>
      <c r="N328" s="60"/>
      <c r="O328" s="59"/>
      <c r="P328" s="39">
        <v>308</v>
      </c>
      <c r="Q328" s="39">
        <v>308</v>
      </c>
      <c r="R328" s="59"/>
      <c r="S328" s="59"/>
      <c r="T328" s="39">
        <v>308</v>
      </c>
      <c r="U328" s="60"/>
      <c r="V328" s="59"/>
      <c r="W328" s="39">
        <v>308</v>
      </c>
      <c r="X328" s="39">
        <v>308</v>
      </c>
      <c r="Y328" s="39"/>
      <c r="Z328" s="59"/>
      <c r="AA328" s="39">
        <v>308</v>
      </c>
      <c r="AB328" s="60"/>
      <c r="AC328" s="59"/>
      <c r="AD328" s="22"/>
      <c r="AE328" s="109"/>
      <c r="AF328" s="83"/>
      <c r="AG328" s="51"/>
      <c r="AH328" s="51"/>
      <c r="AI328" s="51"/>
      <c r="AJ328" s="51"/>
      <c r="AK328" s="51"/>
      <c r="AL328" s="51"/>
    </row>
    <row r="329" spans="1:38" ht="105" customHeight="1">
      <c r="A329" s="57">
        <v>84</v>
      </c>
      <c r="B329" s="87" t="s">
        <v>538</v>
      </c>
      <c r="C329" s="58" t="s">
        <v>120</v>
      </c>
      <c r="D329" s="58" t="s">
        <v>114</v>
      </c>
      <c r="E329" s="58" t="s">
        <v>647</v>
      </c>
      <c r="F329" s="39">
        <v>8</v>
      </c>
      <c r="G329" s="60"/>
      <c r="H329" s="39"/>
      <c r="I329" s="39"/>
      <c r="J329" s="39"/>
      <c r="K329" s="39"/>
      <c r="L329" s="39" t="s">
        <v>137</v>
      </c>
      <c r="M329" s="60"/>
      <c r="N329" s="60"/>
      <c r="O329" s="39" t="s">
        <v>137</v>
      </c>
      <c r="P329" s="39"/>
      <c r="Q329" s="39"/>
      <c r="R329" s="39" t="s">
        <v>137</v>
      </c>
      <c r="S329" s="39"/>
      <c r="T329" s="60"/>
      <c r="U329" s="60"/>
      <c r="V329" s="39" t="s">
        <v>231</v>
      </c>
      <c r="W329" s="39"/>
      <c r="X329" s="39"/>
      <c r="Y329" s="39"/>
      <c r="Z329" s="39"/>
      <c r="AA329" s="60"/>
      <c r="AB329" s="60"/>
      <c r="AC329" s="59"/>
      <c r="AD329" s="22"/>
      <c r="AE329" s="110" t="s">
        <v>806</v>
      </c>
      <c r="AF329" s="83"/>
      <c r="AG329" s="51"/>
      <c r="AH329" s="51"/>
      <c r="AI329" s="51"/>
      <c r="AJ329" s="51"/>
      <c r="AK329" s="51"/>
      <c r="AL329" s="51"/>
    </row>
    <row r="330" spans="1:38" ht="105" customHeight="1">
      <c r="A330" s="57">
        <v>84</v>
      </c>
      <c r="B330" s="87" t="s">
        <v>538</v>
      </c>
      <c r="C330" s="58" t="s">
        <v>120</v>
      </c>
      <c r="D330" s="58" t="s">
        <v>114</v>
      </c>
      <c r="E330" s="58" t="s">
        <v>443</v>
      </c>
      <c r="F330" s="39">
        <v>4</v>
      </c>
      <c r="G330" s="60"/>
      <c r="H330" s="39"/>
      <c r="I330" s="39"/>
      <c r="J330" s="39"/>
      <c r="K330" s="39"/>
      <c r="L330" s="39"/>
      <c r="M330" s="60"/>
      <c r="N330" s="60"/>
      <c r="O330" s="39"/>
      <c r="P330" s="39"/>
      <c r="Q330" s="39"/>
      <c r="R330" s="39"/>
      <c r="S330" s="39"/>
      <c r="T330" s="60"/>
      <c r="U330" s="60"/>
      <c r="V330" s="39"/>
      <c r="W330" s="39"/>
      <c r="X330" s="39"/>
      <c r="Y330" s="39" t="s">
        <v>231</v>
      </c>
      <c r="Z330" s="39"/>
      <c r="AA330" s="60"/>
      <c r="AB330" s="60"/>
      <c r="AC330" s="59" t="s">
        <v>647</v>
      </c>
      <c r="AD330" s="22"/>
      <c r="AE330" s="110"/>
      <c r="AF330" s="83"/>
      <c r="AG330" s="51"/>
      <c r="AH330" s="51"/>
      <c r="AI330" s="51"/>
      <c r="AJ330" s="51"/>
      <c r="AK330" s="51"/>
      <c r="AL330" s="51"/>
    </row>
    <row r="331" spans="1:38" ht="105" customHeight="1">
      <c r="A331" s="57">
        <v>84</v>
      </c>
      <c r="B331" s="87" t="s">
        <v>538</v>
      </c>
      <c r="C331" s="58" t="s">
        <v>159</v>
      </c>
      <c r="D331" s="58" t="s">
        <v>114</v>
      </c>
      <c r="E331" s="58" t="s">
        <v>443</v>
      </c>
      <c r="F331" s="39">
        <v>4</v>
      </c>
      <c r="G331" s="60"/>
      <c r="H331" s="39"/>
      <c r="I331" s="39"/>
      <c r="J331" s="39"/>
      <c r="K331" s="39"/>
      <c r="L331" s="39"/>
      <c r="M331" s="60"/>
      <c r="N331" s="60"/>
      <c r="O331" s="39"/>
      <c r="P331" s="39"/>
      <c r="Q331" s="39"/>
      <c r="R331" s="39"/>
      <c r="S331" s="39"/>
      <c r="T331" s="60"/>
      <c r="U331" s="60"/>
      <c r="V331" s="39"/>
      <c r="W331" s="39"/>
      <c r="X331" s="39"/>
      <c r="Y331" s="39" t="s">
        <v>231</v>
      </c>
      <c r="Z331" s="39"/>
      <c r="AA331" s="60"/>
      <c r="AB331" s="60"/>
      <c r="AC331" s="59" t="s">
        <v>995</v>
      </c>
      <c r="AD331" s="22"/>
      <c r="AE331" s="110"/>
      <c r="AF331" s="83"/>
      <c r="AG331" s="51"/>
      <c r="AH331" s="51"/>
      <c r="AI331" s="51"/>
      <c r="AJ331" s="51"/>
      <c r="AK331" s="51"/>
      <c r="AL331" s="51"/>
    </row>
    <row r="332" spans="1:38" ht="105" customHeight="1">
      <c r="A332" s="57">
        <v>85</v>
      </c>
      <c r="B332" s="87" t="s">
        <v>539</v>
      </c>
      <c r="C332" s="58" t="s">
        <v>18</v>
      </c>
      <c r="D332" s="58" t="s">
        <v>19</v>
      </c>
      <c r="E332" s="58"/>
      <c r="F332" s="39"/>
      <c r="G332" s="60"/>
      <c r="H332" s="39"/>
      <c r="I332" s="39">
        <v>308</v>
      </c>
      <c r="J332" s="39">
        <v>308</v>
      </c>
      <c r="K332" s="39"/>
      <c r="L332" s="39"/>
      <c r="M332" s="39">
        <v>308</v>
      </c>
      <c r="N332" s="60"/>
      <c r="O332" s="39"/>
      <c r="P332" s="39">
        <v>308</v>
      </c>
      <c r="Q332" s="39">
        <v>308</v>
      </c>
      <c r="R332" s="39"/>
      <c r="S332" s="39"/>
      <c r="T332" s="39">
        <v>308</v>
      </c>
      <c r="U332" s="60"/>
      <c r="V332" s="39"/>
      <c r="W332" s="39">
        <v>308</v>
      </c>
      <c r="X332" s="39">
        <v>308</v>
      </c>
      <c r="Y332" s="39"/>
      <c r="Z332" s="39"/>
      <c r="AA332" s="39">
        <v>308</v>
      </c>
      <c r="AB332" s="60"/>
      <c r="AC332" s="59"/>
      <c r="AD332" s="22"/>
      <c r="AE332" s="109"/>
      <c r="AF332" s="83"/>
      <c r="AG332" s="51"/>
      <c r="AH332" s="51"/>
      <c r="AI332" s="51"/>
      <c r="AJ332" s="51"/>
      <c r="AK332" s="51"/>
      <c r="AL332" s="51"/>
    </row>
    <row r="333" spans="1:38" ht="105" customHeight="1">
      <c r="A333" s="57">
        <v>85</v>
      </c>
      <c r="B333" s="87" t="s">
        <v>539</v>
      </c>
      <c r="C333" s="58" t="s">
        <v>166</v>
      </c>
      <c r="D333" s="58" t="s">
        <v>143</v>
      </c>
      <c r="E333" s="58" t="s">
        <v>645</v>
      </c>
      <c r="F333" s="39">
        <v>8</v>
      </c>
      <c r="G333" s="60"/>
      <c r="H333" s="39"/>
      <c r="I333" s="39"/>
      <c r="J333" s="39"/>
      <c r="K333" s="39"/>
      <c r="L333" s="39"/>
      <c r="M333" s="60"/>
      <c r="N333" s="60"/>
      <c r="O333" s="39"/>
      <c r="P333" s="39"/>
      <c r="Q333" s="39"/>
      <c r="R333" s="39"/>
      <c r="S333" s="39"/>
      <c r="T333" s="60"/>
      <c r="U333" s="60"/>
      <c r="V333" s="39"/>
      <c r="W333" s="39"/>
      <c r="X333" s="39"/>
      <c r="Y333" s="39"/>
      <c r="Z333" s="39" t="s">
        <v>187</v>
      </c>
      <c r="AA333" s="60"/>
      <c r="AB333" s="60"/>
      <c r="AC333" s="59"/>
      <c r="AD333" s="22"/>
      <c r="AE333" s="109"/>
      <c r="AF333" s="83"/>
      <c r="AG333" s="51"/>
      <c r="AH333" s="51"/>
      <c r="AI333" s="51"/>
      <c r="AJ333" s="51"/>
      <c r="AK333" s="51"/>
      <c r="AL333" s="51"/>
    </row>
    <row r="334" spans="1:38" ht="105" customHeight="1">
      <c r="A334" s="57">
        <v>86</v>
      </c>
      <c r="B334" s="87" t="s">
        <v>546</v>
      </c>
      <c r="C334" s="58" t="s">
        <v>18</v>
      </c>
      <c r="D334" s="58" t="s">
        <v>19</v>
      </c>
      <c r="E334" s="58"/>
      <c r="F334" s="39"/>
      <c r="G334" s="60"/>
      <c r="H334" s="39" t="s">
        <v>600</v>
      </c>
      <c r="I334" s="39" t="s">
        <v>600</v>
      </c>
      <c r="J334" s="39"/>
      <c r="K334" s="39"/>
      <c r="L334" s="39"/>
      <c r="M334" s="60"/>
      <c r="N334" s="60"/>
      <c r="O334" s="39" t="s">
        <v>600</v>
      </c>
      <c r="P334" s="39" t="s">
        <v>600</v>
      </c>
      <c r="Q334" s="59"/>
      <c r="R334" s="59"/>
      <c r="S334" s="39"/>
      <c r="T334" s="60"/>
      <c r="U334" s="60"/>
      <c r="V334" s="39" t="s">
        <v>600</v>
      </c>
      <c r="W334" s="39" t="s">
        <v>600</v>
      </c>
      <c r="X334" s="59"/>
      <c r="Y334" s="39"/>
      <c r="Z334" s="59"/>
      <c r="AA334" s="60"/>
      <c r="AB334" s="60"/>
      <c r="AC334" s="59"/>
      <c r="AD334" s="22"/>
      <c r="AE334" s="83"/>
      <c r="AF334" s="83"/>
      <c r="AG334" s="51"/>
      <c r="AH334" s="51"/>
      <c r="AI334" s="51"/>
      <c r="AJ334" s="51"/>
      <c r="AK334" s="51"/>
      <c r="AL334" s="51"/>
    </row>
    <row r="335" spans="1:38" ht="105" customHeight="1">
      <c r="A335" s="57">
        <v>86</v>
      </c>
      <c r="B335" s="87" t="s">
        <v>546</v>
      </c>
      <c r="C335" s="58" t="s">
        <v>657</v>
      </c>
      <c r="D335" s="58" t="s">
        <v>35</v>
      </c>
      <c r="E335" s="58" t="s">
        <v>171</v>
      </c>
      <c r="F335" s="39">
        <v>5</v>
      </c>
      <c r="G335" s="60"/>
      <c r="H335" s="39"/>
      <c r="I335" s="39"/>
      <c r="J335" s="39"/>
      <c r="K335" s="39" t="s">
        <v>84</v>
      </c>
      <c r="L335" s="39"/>
      <c r="M335" s="60"/>
      <c r="N335" s="60"/>
      <c r="O335" s="39"/>
      <c r="P335" s="39"/>
      <c r="Q335" s="39"/>
      <c r="R335" s="39" t="s">
        <v>194</v>
      </c>
      <c r="S335" s="39"/>
      <c r="T335" s="60"/>
      <c r="U335" s="60"/>
      <c r="V335" s="39"/>
      <c r="W335" s="39"/>
      <c r="X335" s="39"/>
      <c r="Y335" s="39" t="s">
        <v>84</v>
      </c>
      <c r="Z335" s="39"/>
      <c r="AA335" s="60"/>
      <c r="AB335" s="60"/>
      <c r="AC335" s="59"/>
      <c r="AD335" s="22"/>
      <c r="AE335" s="101" t="s">
        <v>688</v>
      </c>
      <c r="AF335" s="83"/>
      <c r="AG335" s="51"/>
      <c r="AH335" s="51"/>
      <c r="AI335" s="51"/>
      <c r="AJ335" s="51"/>
      <c r="AK335" s="51"/>
      <c r="AL335" s="51"/>
    </row>
    <row r="336" spans="1:38" ht="105" customHeight="1">
      <c r="A336" s="57">
        <v>87</v>
      </c>
      <c r="B336" s="87" t="s">
        <v>547</v>
      </c>
      <c r="C336" s="58" t="s">
        <v>18</v>
      </c>
      <c r="D336" s="58" t="s">
        <v>19</v>
      </c>
      <c r="E336" s="58"/>
      <c r="F336" s="39"/>
      <c r="G336" s="60"/>
      <c r="H336" s="39">
        <v>104</v>
      </c>
      <c r="I336" s="39">
        <v>104</v>
      </c>
      <c r="J336" s="39"/>
      <c r="K336" s="39"/>
      <c r="L336" s="39"/>
      <c r="M336" s="60"/>
      <c r="N336" s="60"/>
      <c r="O336" s="39">
        <v>104</v>
      </c>
      <c r="P336" s="39">
        <v>104</v>
      </c>
      <c r="Q336" s="59"/>
      <c r="R336" s="59"/>
      <c r="S336" s="39"/>
      <c r="T336" s="60"/>
      <c r="U336" s="60"/>
      <c r="V336" s="39">
        <v>104</v>
      </c>
      <c r="W336" s="39">
        <v>104</v>
      </c>
      <c r="X336" s="59"/>
      <c r="Y336" s="39"/>
      <c r="Z336" s="59"/>
      <c r="AA336" s="60"/>
      <c r="AB336" s="60"/>
      <c r="AC336" s="59"/>
      <c r="AD336" s="22"/>
      <c r="AE336" s="100"/>
      <c r="AF336" s="83"/>
      <c r="AG336" s="51"/>
      <c r="AH336" s="51"/>
      <c r="AI336" s="51"/>
      <c r="AJ336" s="51"/>
      <c r="AK336" s="51"/>
      <c r="AL336" s="51"/>
    </row>
    <row r="337" spans="1:38" ht="105" customHeight="1">
      <c r="A337" s="57">
        <v>87</v>
      </c>
      <c r="B337" s="87" t="s">
        <v>547</v>
      </c>
      <c r="C337" s="58" t="s">
        <v>664</v>
      </c>
      <c r="D337" s="58" t="s">
        <v>32</v>
      </c>
      <c r="E337" s="58" t="s">
        <v>441</v>
      </c>
      <c r="F337" s="39">
        <v>5</v>
      </c>
      <c r="G337" s="60"/>
      <c r="H337" s="39"/>
      <c r="I337" s="39"/>
      <c r="J337" s="39"/>
      <c r="K337" s="39"/>
      <c r="L337" s="39" t="s">
        <v>148</v>
      </c>
      <c r="M337" s="60"/>
      <c r="N337" s="60"/>
      <c r="O337" s="39"/>
      <c r="P337" s="39"/>
      <c r="Q337" s="39"/>
      <c r="R337" s="39"/>
      <c r="S337" s="39"/>
      <c r="T337" s="60"/>
      <c r="U337" s="60"/>
      <c r="V337" s="39"/>
      <c r="W337" s="39"/>
      <c r="X337" s="39"/>
      <c r="Y337" s="39"/>
      <c r="Z337" s="39"/>
      <c r="AA337" s="60"/>
      <c r="AB337" s="60"/>
      <c r="AC337" s="59"/>
      <c r="AD337" s="22"/>
      <c r="AE337" s="101" t="s">
        <v>860</v>
      </c>
      <c r="AF337" s="83"/>
      <c r="AG337" s="51"/>
      <c r="AH337" s="51"/>
      <c r="AI337" s="51"/>
      <c r="AJ337" s="51"/>
      <c r="AK337" s="51"/>
      <c r="AL337" s="51"/>
    </row>
    <row r="338" spans="1:38" ht="105" customHeight="1">
      <c r="A338" s="57">
        <v>87</v>
      </c>
      <c r="B338" s="87" t="s">
        <v>547</v>
      </c>
      <c r="C338" s="58" t="s">
        <v>664</v>
      </c>
      <c r="D338" s="58" t="s">
        <v>32</v>
      </c>
      <c r="E338" s="58" t="s">
        <v>443</v>
      </c>
      <c r="F338" s="39">
        <v>2</v>
      </c>
      <c r="G338" s="60"/>
      <c r="H338" s="39"/>
      <c r="I338" s="39"/>
      <c r="J338" s="39"/>
      <c r="K338" s="39"/>
      <c r="L338" s="39"/>
      <c r="M338" s="60"/>
      <c r="N338" s="60"/>
      <c r="O338" s="39"/>
      <c r="P338" s="39"/>
      <c r="Q338" s="39"/>
      <c r="R338" s="59"/>
      <c r="S338" s="39"/>
      <c r="T338" s="60"/>
      <c r="U338" s="60"/>
      <c r="V338" s="39"/>
      <c r="W338" s="39"/>
      <c r="X338" s="59"/>
      <c r="Y338" s="39"/>
      <c r="Z338" s="59"/>
      <c r="AA338" s="60"/>
      <c r="AB338" s="60"/>
      <c r="AC338" s="59" t="s">
        <v>441</v>
      </c>
      <c r="AD338" s="22"/>
      <c r="AE338" s="101"/>
      <c r="AF338" s="83"/>
      <c r="AG338" s="51"/>
      <c r="AH338" s="51"/>
      <c r="AI338" s="51"/>
      <c r="AJ338" s="51"/>
      <c r="AK338" s="51"/>
      <c r="AL338" s="51"/>
    </row>
    <row r="339" spans="1:38" ht="105" customHeight="1">
      <c r="A339" s="57">
        <v>87</v>
      </c>
      <c r="B339" s="87" t="s">
        <v>547</v>
      </c>
      <c r="C339" s="58" t="s">
        <v>43</v>
      </c>
      <c r="D339" s="58" t="s">
        <v>32</v>
      </c>
      <c r="E339" s="58" t="s">
        <v>443</v>
      </c>
      <c r="F339" s="39">
        <v>2</v>
      </c>
      <c r="G339" s="60"/>
      <c r="H339" s="39"/>
      <c r="I339" s="39"/>
      <c r="J339" s="39"/>
      <c r="K339" s="39"/>
      <c r="L339" s="39"/>
      <c r="M339" s="60"/>
      <c r="N339" s="60"/>
      <c r="O339" s="39"/>
      <c r="P339" s="39"/>
      <c r="Q339" s="39"/>
      <c r="R339" s="59"/>
      <c r="S339" s="39"/>
      <c r="T339" s="60"/>
      <c r="U339" s="60"/>
      <c r="V339" s="39"/>
      <c r="W339" s="39"/>
      <c r="X339" s="59"/>
      <c r="Y339" s="39"/>
      <c r="Z339" s="59"/>
      <c r="AA339" s="60"/>
      <c r="AB339" s="60"/>
      <c r="AC339" s="59" t="s">
        <v>441</v>
      </c>
      <c r="AD339" s="22"/>
      <c r="AE339" s="100"/>
      <c r="AF339" s="83"/>
      <c r="AG339" s="51"/>
      <c r="AH339" s="51"/>
      <c r="AI339" s="51"/>
      <c r="AJ339" s="51"/>
      <c r="AK339" s="51"/>
      <c r="AL339" s="51"/>
    </row>
    <row r="340" spans="1:38" ht="105" customHeight="1">
      <c r="A340" s="57">
        <v>87</v>
      </c>
      <c r="B340" s="87" t="s">
        <v>547</v>
      </c>
      <c r="C340" s="58" t="s">
        <v>151</v>
      </c>
      <c r="D340" s="58" t="s">
        <v>504</v>
      </c>
      <c r="E340" s="58" t="s">
        <v>912</v>
      </c>
      <c r="F340" s="39">
        <v>8</v>
      </c>
      <c r="G340" s="60"/>
      <c r="H340" s="39"/>
      <c r="I340" s="39"/>
      <c r="J340" s="71" t="s">
        <v>615</v>
      </c>
      <c r="K340" s="39"/>
      <c r="L340" s="39"/>
      <c r="M340" s="60"/>
      <c r="N340" s="60"/>
      <c r="O340" s="39"/>
      <c r="P340" s="39"/>
      <c r="Q340" s="71" t="s">
        <v>615</v>
      </c>
      <c r="R340" s="39"/>
      <c r="S340" s="39"/>
      <c r="T340" s="60"/>
      <c r="U340" s="60"/>
      <c r="V340" s="39"/>
      <c r="W340" s="39"/>
      <c r="X340" s="71" t="s">
        <v>615</v>
      </c>
      <c r="Y340" s="39"/>
      <c r="Z340" s="39"/>
      <c r="AA340" s="60"/>
      <c r="AB340" s="60"/>
      <c r="AC340" s="59"/>
      <c r="AD340" s="22"/>
      <c r="AE340" s="100"/>
      <c r="AF340" s="83"/>
      <c r="AG340" s="51"/>
      <c r="AH340" s="51"/>
      <c r="AI340" s="51"/>
      <c r="AJ340" s="51"/>
      <c r="AK340" s="51"/>
      <c r="AL340" s="51"/>
    </row>
    <row r="341" spans="1:38" ht="105" customHeight="1">
      <c r="A341" s="57">
        <v>87</v>
      </c>
      <c r="B341" s="87" t="s">
        <v>547</v>
      </c>
      <c r="C341" s="58" t="s">
        <v>135</v>
      </c>
      <c r="D341" s="58" t="s">
        <v>29</v>
      </c>
      <c r="E341" s="58" t="s">
        <v>911</v>
      </c>
      <c r="F341" s="39">
        <v>8</v>
      </c>
      <c r="G341" s="60"/>
      <c r="H341" s="39"/>
      <c r="I341" s="39"/>
      <c r="J341" s="39"/>
      <c r="K341" s="39"/>
      <c r="L341" s="39"/>
      <c r="M341" s="60"/>
      <c r="N341" s="60"/>
      <c r="O341" s="39"/>
      <c r="P341" s="39"/>
      <c r="Q341" s="39"/>
      <c r="R341" s="39"/>
      <c r="S341" s="39"/>
      <c r="T341" s="60"/>
      <c r="U341" s="60"/>
      <c r="V341" s="39"/>
      <c r="W341" s="39"/>
      <c r="X341" s="39"/>
      <c r="Y341" s="39"/>
      <c r="Z341" s="39" t="s">
        <v>238</v>
      </c>
      <c r="AA341" s="60"/>
      <c r="AB341" s="60"/>
      <c r="AC341" s="59"/>
      <c r="AD341" s="22"/>
      <c r="AE341" s="101"/>
      <c r="AF341" s="83"/>
      <c r="AG341" s="51"/>
      <c r="AH341" s="51"/>
      <c r="AI341" s="51"/>
      <c r="AJ341" s="51"/>
      <c r="AK341" s="51"/>
      <c r="AL341" s="51"/>
    </row>
    <row r="342" spans="1:38" ht="105" customHeight="1">
      <c r="A342" s="57">
        <v>88</v>
      </c>
      <c r="B342" s="87" t="s">
        <v>549</v>
      </c>
      <c r="C342" s="58" t="s">
        <v>18</v>
      </c>
      <c r="D342" s="58" t="s">
        <v>19</v>
      </c>
      <c r="E342" s="58"/>
      <c r="F342" s="39"/>
      <c r="G342" s="60"/>
      <c r="H342" s="39">
        <v>104</v>
      </c>
      <c r="I342" s="39">
        <v>104</v>
      </c>
      <c r="J342" s="39"/>
      <c r="K342" s="39"/>
      <c r="L342" s="39"/>
      <c r="M342" s="60"/>
      <c r="N342" s="60"/>
      <c r="O342" s="39">
        <v>104</v>
      </c>
      <c r="P342" s="39">
        <v>104</v>
      </c>
      <c r="Q342" s="59"/>
      <c r="R342" s="59"/>
      <c r="S342" s="39"/>
      <c r="T342" s="60"/>
      <c r="U342" s="60"/>
      <c r="V342" s="39">
        <v>104</v>
      </c>
      <c r="W342" s="39">
        <v>104</v>
      </c>
      <c r="X342" s="59"/>
      <c r="Y342" s="39"/>
      <c r="Z342" s="59"/>
      <c r="AA342" s="60"/>
      <c r="AB342" s="60"/>
      <c r="AC342" s="59"/>
      <c r="AD342" s="22"/>
      <c r="AE342" s="100"/>
      <c r="AF342" s="83"/>
      <c r="AG342" s="51"/>
      <c r="AH342" s="51"/>
      <c r="AI342" s="51"/>
      <c r="AJ342" s="51"/>
      <c r="AK342" s="51"/>
      <c r="AL342" s="51"/>
    </row>
    <row r="343" spans="1:38" ht="105" customHeight="1">
      <c r="A343" s="57">
        <v>88</v>
      </c>
      <c r="B343" s="87" t="s">
        <v>549</v>
      </c>
      <c r="C343" s="58" t="s">
        <v>140</v>
      </c>
      <c r="D343" s="58" t="s">
        <v>70</v>
      </c>
      <c r="E343" s="58" t="s">
        <v>913</v>
      </c>
      <c r="F343" s="39">
        <v>8</v>
      </c>
      <c r="G343" s="60"/>
      <c r="H343" s="39"/>
      <c r="I343" s="39"/>
      <c r="J343" s="39"/>
      <c r="K343" s="39"/>
      <c r="L343" s="39"/>
      <c r="M343" s="60"/>
      <c r="N343" s="60"/>
      <c r="O343" s="39"/>
      <c r="P343" s="39"/>
      <c r="Q343" s="39" t="s">
        <v>241</v>
      </c>
      <c r="R343" s="59"/>
      <c r="S343" s="39"/>
      <c r="T343" s="60"/>
      <c r="U343" s="60"/>
      <c r="V343" s="39"/>
      <c r="W343" s="39"/>
      <c r="X343" s="39" t="s">
        <v>241</v>
      </c>
      <c r="Y343" s="39"/>
      <c r="Z343" s="59"/>
      <c r="AA343" s="60"/>
      <c r="AB343" s="60"/>
      <c r="AC343" s="59"/>
      <c r="AD343" s="22"/>
      <c r="AE343" s="100"/>
      <c r="AF343" s="83"/>
      <c r="AG343" s="51"/>
      <c r="AH343" s="51"/>
      <c r="AI343" s="51"/>
      <c r="AJ343" s="51"/>
      <c r="AK343" s="51"/>
      <c r="AL343" s="51"/>
    </row>
    <row r="344" spans="1:38" ht="105" customHeight="1">
      <c r="A344" s="57">
        <v>88</v>
      </c>
      <c r="B344" s="87" t="s">
        <v>549</v>
      </c>
      <c r="C344" s="58" t="s">
        <v>447</v>
      </c>
      <c r="D344" s="58" t="s">
        <v>35</v>
      </c>
      <c r="E344" s="58" t="s">
        <v>171</v>
      </c>
      <c r="F344" s="39">
        <v>5</v>
      </c>
      <c r="G344" s="60"/>
      <c r="H344" s="39"/>
      <c r="I344" s="39"/>
      <c r="J344" s="39"/>
      <c r="K344" s="39"/>
      <c r="L344" s="39"/>
      <c r="M344" s="60"/>
      <c r="N344" s="60"/>
      <c r="O344" s="39"/>
      <c r="P344" s="39"/>
      <c r="Q344" s="39"/>
      <c r="R344" s="39"/>
      <c r="S344" s="39"/>
      <c r="T344" s="60"/>
      <c r="U344" s="60"/>
      <c r="V344" s="39"/>
      <c r="W344" s="39"/>
      <c r="X344" s="39"/>
      <c r="Y344" s="39"/>
      <c r="Z344" s="39"/>
      <c r="AA344" s="60"/>
      <c r="AB344" s="60"/>
      <c r="AC344" s="59"/>
      <c r="AD344" s="22"/>
      <c r="AE344" s="101" t="s">
        <v>686</v>
      </c>
      <c r="AF344" s="83"/>
      <c r="AG344" s="51"/>
      <c r="AH344" s="51"/>
      <c r="AI344" s="51"/>
      <c r="AJ344" s="51"/>
      <c r="AK344" s="51"/>
      <c r="AL344" s="51"/>
    </row>
    <row r="345" spans="1:38" ht="105" customHeight="1">
      <c r="A345" s="57">
        <v>89</v>
      </c>
      <c r="B345" s="87" t="s">
        <v>601</v>
      </c>
      <c r="C345" s="58" t="s">
        <v>18</v>
      </c>
      <c r="D345" s="58" t="s">
        <v>19</v>
      </c>
      <c r="E345" s="58"/>
      <c r="F345" s="39"/>
      <c r="G345" s="60"/>
      <c r="H345" s="39"/>
      <c r="I345" s="39"/>
      <c r="J345" s="39"/>
      <c r="K345" s="39">
        <v>105</v>
      </c>
      <c r="L345" s="39">
        <v>105</v>
      </c>
      <c r="M345" s="60"/>
      <c r="N345" s="60"/>
      <c r="O345" s="39"/>
      <c r="P345" s="39"/>
      <c r="Q345" s="39"/>
      <c r="R345" s="39">
        <v>105</v>
      </c>
      <c r="S345" s="39">
        <v>105</v>
      </c>
      <c r="T345" s="60"/>
      <c r="U345" s="60"/>
      <c r="V345" s="39"/>
      <c r="W345" s="39"/>
      <c r="X345" s="39"/>
      <c r="Y345" s="39">
        <v>105</v>
      </c>
      <c r="Z345" s="39">
        <v>105</v>
      </c>
      <c r="AA345" s="60"/>
      <c r="AB345" s="60"/>
      <c r="AC345" s="59"/>
      <c r="AD345" s="22"/>
      <c r="AE345" s="100"/>
      <c r="AF345" s="83"/>
      <c r="AG345" s="51"/>
      <c r="AH345" s="51"/>
      <c r="AI345" s="51"/>
      <c r="AJ345" s="51"/>
      <c r="AK345" s="51"/>
      <c r="AL345" s="51"/>
    </row>
    <row r="346" spans="1:38" ht="105" customHeight="1">
      <c r="A346" s="57">
        <v>89</v>
      </c>
      <c r="B346" s="87" t="s">
        <v>601</v>
      </c>
      <c r="C346" s="58" t="s">
        <v>844</v>
      </c>
      <c r="D346" s="58" t="s">
        <v>553</v>
      </c>
      <c r="E346" s="58" t="s">
        <v>915</v>
      </c>
      <c r="F346" s="39">
        <v>5</v>
      </c>
      <c r="G346" s="60"/>
      <c r="H346" s="39" t="s">
        <v>184</v>
      </c>
      <c r="I346" s="39"/>
      <c r="J346" s="39"/>
      <c r="K346" s="39"/>
      <c r="L346" s="39"/>
      <c r="M346" s="60"/>
      <c r="N346" s="60"/>
      <c r="O346" s="39" t="s">
        <v>642</v>
      </c>
      <c r="P346" s="39"/>
      <c r="Q346" s="39"/>
      <c r="R346" s="39"/>
      <c r="S346" s="39"/>
      <c r="T346" s="60"/>
      <c r="U346" s="60"/>
      <c r="V346" s="39" t="s">
        <v>170</v>
      </c>
      <c r="W346" s="39"/>
      <c r="X346" s="39"/>
      <c r="Y346" s="39"/>
      <c r="Z346" s="39"/>
      <c r="AA346" s="60"/>
      <c r="AB346" s="60"/>
      <c r="AC346" s="59"/>
      <c r="AD346" s="22"/>
      <c r="AE346" s="100"/>
      <c r="AF346" s="83"/>
      <c r="AG346" s="51"/>
      <c r="AH346" s="51"/>
      <c r="AI346" s="51"/>
      <c r="AJ346" s="51"/>
      <c r="AK346" s="51"/>
      <c r="AL346" s="51"/>
    </row>
    <row r="347" spans="1:38" ht="105" customHeight="1">
      <c r="A347" s="57">
        <v>89</v>
      </c>
      <c r="B347" s="87" t="s">
        <v>601</v>
      </c>
      <c r="C347" s="58" t="s">
        <v>135</v>
      </c>
      <c r="D347" s="58" t="s">
        <v>595</v>
      </c>
      <c r="E347" s="58" t="s">
        <v>596</v>
      </c>
      <c r="F347" s="39">
        <v>5</v>
      </c>
      <c r="G347" s="60"/>
      <c r="H347" s="39"/>
      <c r="I347" s="39"/>
      <c r="J347" s="39"/>
      <c r="K347" s="39"/>
      <c r="L347" s="39"/>
      <c r="M347" s="60"/>
      <c r="N347" s="60"/>
      <c r="O347" s="39"/>
      <c r="P347" s="39"/>
      <c r="Q347" s="39"/>
      <c r="R347" s="39"/>
      <c r="S347" s="71"/>
      <c r="T347" s="60"/>
      <c r="U347" s="60"/>
      <c r="V347" s="39"/>
      <c r="W347" s="39"/>
      <c r="X347" s="39"/>
      <c r="Y347" s="39"/>
      <c r="Z347" s="39"/>
      <c r="AA347" s="60"/>
      <c r="AB347" s="60"/>
      <c r="AC347" s="59"/>
      <c r="AD347" s="22"/>
      <c r="AE347" s="101" t="s">
        <v>555</v>
      </c>
      <c r="AF347" s="83"/>
      <c r="AG347" s="51"/>
      <c r="AH347" s="51"/>
      <c r="AI347" s="51"/>
      <c r="AJ347" s="51"/>
      <c r="AK347" s="51"/>
      <c r="AL347" s="51"/>
    </row>
    <row r="348" spans="1:38" ht="105" customHeight="1">
      <c r="A348" s="57">
        <v>90</v>
      </c>
      <c r="B348" s="87" t="s">
        <v>602</v>
      </c>
      <c r="C348" s="58" t="s">
        <v>18</v>
      </c>
      <c r="D348" s="58" t="s">
        <v>19</v>
      </c>
      <c r="E348" s="58"/>
      <c r="F348" s="39"/>
      <c r="G348" s="60"/>
      <c r="H348" s="39"/>
      <c r="I348" s="39"/>
      <c r="J348" s="39"/>
      <c r="K348" s="39">
        <v>106</v>
      </c>
      <c r="L348" s="39">
        <v>106</v>
      </c>
      <c r="M348" s="60"/>
      <c r="N348" s="60"/>
      <c r="O348" s="39"/>
      <c r="P348" s="39"/>
      <c r="Q348" s="39"/>
      <c r="R348" s="39">
        <v>106</v>
      </c>
      <c r="S348" s="39">
        <v>106</v>
      </c>
      <c r="T348" s="60"/>
      <c r="U348" s="60"/>
      <c r="V348" s="39"/>
      <c r="W348" s="39"/>
      <c r="X348" s="39"/>
      <c r="Y348" s="39">
        <v>106</v>
      </c>
      <c r="Z348" s="39">
        <v>106</v>
      </c>
      <c r="AA348" s="60"/>
      <c r="AB348" s="60"/>
      <c r="AC348" s="59"/>
      <c r="AD348" s="22"/>
      <c r="AE348" s="100"/>
      <c r="AF348" s="83"/>
      <c r="AG348" s="51"/>
      <c r="AH348" s="51"/>
      <c r="AI348" s="51"/>
      <c r="AJ348" s="51"/>
      <c r="AK348" s="51"/>
      <c r="AL348" s="51"/>
    </row>
    <row r="349" spans="1:38" ht="105" customHeight="1">
      <c r="A349" s="57">
        <v>90</v>
      </c>
      <c r="B349" s="87" t="s">
        <v>602</v>
      </c>
      <c r="C349" s="58" t="s">
        <v>528</v>
      </c>
      <c r="D349" s="58" t="s">
        <v>553</v>
      </c>
      <c r="E349" s="58" t="s">
        <v>597</v>
      </c>
      <c r="F349" s="39">
        <v>5</v>
      </c>
      <c r="G349" s="60"/>
      <c r="H349" s="39" t="s">
        <v>144</v>
      </c>
      <c r="I349" s="39"/>
      <c r="J349" s="39" t="s">
        <v>144</v>
      </c>
      <c r="K349" s="39"/>
      <c r="L349" s="39"/>
      <c r="M349" s="60"/>
      <c r="N349" s="60"/>
      <c r="O349" s="39"/>
      <c r="P349" s="39"/>
      <c r="Q349" s="39"/>
      <c r="R349" s="39"/>
      <c r="S349" s="39"/>
      <c r="T349" s="60"/>
      <c r="U349" s="60"/>
      <c r="V349" s="39"/>
      <c r="W349" s="39"/>
      <c r="X349" s="39"/>
      <c r="Y349" s="39"/>
      <c r="Z349" s="39"/>
      <c r="AA349" s="60"/>
      <c r="AB349" s="60"/>
      <c r="AC349" s="59"/>
      <c r="AD349" s="22"/>
      <c r="AE349" s="101" t="s">
        <v>756</v>
      </c>
      <c r="AF349" s="83"/>
      <c r="AG349" s="51"/>
      <c r="AH349" s="51"/>
      <c r="AI349" s="51"/>
      <c r="AJ349" s="51"/>
      <c r="AK349" s="51"/>
      <c r="AL349" s="51"/>
    </row>
    <row r="350" spans="1:38" ht="105" customHeight="1">
      <c r="A350" s="57">
        <v>90</v>
      </c>
      <c r="B350" s="87" t="s">
        <v>602</v>
      </c>
      <c r="C350" s="58" t="s">
        <v>528</v>
      </c>
      <c r="D350" s="58" t="s">
        <v>553</v>
      </c>
      <c r="E350" s="58" t="s">
        <v>443</v>
      </c>
      <c r="F350" s="39">
        <v>2</v>
      </c>
      <c r="G350" s="60"/>
      <c r="H350" s="39"/>
      <c r="I350" s="39"/>
      <c r="J350" s="39"/>
      <c r="K350" s="39"/>
      <c r="L350" s="39"/>
      <c r="M350" s="60"/>
      <c r="N350" s="60"/>
      <c r="O350" s="39"/>
      <c r="P350" s="39" t="s">
        <v>144</v>
      </c>
      <c r="Q350" s="39"/>
      <c r="R350" s="39"/>
      <c r="S350" s="39"/>
      <c r="T350" s="60"/>
      <c r="U350" s="60"/>
      <c r="V350" s="39"/>
      <c r="W350" s="39"/>
      <c r="X350" s="39"/>
      <c r="Y350" s="39"/>
      <c r="Z350" s="39"/>
      <c r="AA350" s="60"/>
      <c r="AB350" s="60"/>
      <c r="AC350" s="59" t="s">
        <v>597</v>
      </c>
      <c r="AD350" s="22"/>
      <c r="AE350" s="100"/>
      <c r="AF350" s="83"/>
      <c r="AG350" s="51"/>
      <c r="AH350" s="51"/>
      <c r="AI350" s="51"/>
      <c r="AJ350" s="51"/>
      <c r="AK350" s="51"/>
      <c r="AL350" s="51"/>
    </row>
    <row r="351" spans="1:38" ht="105" customHeight="1">
      <c r="A351" s="57">
        <v>90</v>
      </c>
      <c r="B351" s="87" t="s">
        <v>602</v>
      </c>
      <c r="C351" s="58" t="s">
        <v>117</v>
      </c>
      <c r="D351" s="58" t="s">
        <v>553</v>
      </c>
      <c r="E351" s="58" t="s">
        <v>443</v>
      </c>
      <c r="F351" s="39">
        <v>2</v>
      </c>
      <c r="G351" s="60"/>
      <c r="H351" s="39"/>
      <c r="I351" s="39"/>
      <c r="J351" s="39"/>
      <c r="K351" s="39"/>
      <c r="L351" s="39"/>
      <c r="M351" s="60"/>
      <c r="N351" s="60"/>
      <c r="O351" s="39"/>
      <c r="P351" s="39" t="s">
        <v>144</v>
      </c>
      <c r="Q351" s="39"/>
      <c r="R351" s="39"/>
      <c r="S351" s="39"/>
      <c r="T351" s="60"/>
      <c r="U351" s="60"/>
      <c r="V351" s="39"/>
      <c r="W351" s="39"/>
      <c r="X351" s="39"/>
      <c r="Y351" s="39"/>
      <c r="Z351" s="39"/>
      <c r="AA351" s="60"/>
      <c r="AB351" s="60"/>
      <c r="AC351" s="59" t="s">
        <v>597</v>
      </c>
      <c r="AD351" s="22"/>
      <c r="AE351" s="100"/>
      <c r="AF351" s="83"/>
      <c r="AG351" s="51"/>
      <c r="AH351" s="51"/>
      <c r="AI351" s="51"/>
      <c r="AJ351" s="51"/>
      <c r="AK351" s="51"/>
      <c r="AL351" s="51"/>
    </row>
    <row r="352" spans="1:38" ht="105" customHeight="1">
      <c r="A352" s="57">
        <v>91</v>
      </c>
      <c r="B352" s="87" t="s">
        <v>603</v>
      </c>
      <c r="C352" s="58" t="s">
        <v>18</v>
      </c>
      <c r="D352" s="58" t="s">
        <v>19</v>
      </c>
      <c r="E352" s="58"/>
      <c r="F352" s="39"/>
      <c r="G352" s="60"/>
      <c r="H352" s="39"/>
      <c r="I352" s="39"/>
      <c r="J352" s="39"/>
      <c r="K352" s="39">
        <v>106</v>
      </c>
      <c r="L352" s="39">
        <v>106</v>
      </c>
      <c r="M352" s="60"/>
      <c r="N352" s="60"/>
      <c r="O352" s="39"/>
      <c r="P352" s="39"/>
      <c r="Q352" s="39"/>
      <c r="R352" s="39">
        <v>106</v>
      </c>
      <c r="S352" s="39">
        <v>106</v>
      </c>
      <c r="T352" s="60"/>
      <c r="U352" s="60"/>
      <c r="V352" s="39"/>
      <c r="W352" s="39"/>
      <c r="X352" s="39"/>
      <c r="Y352" s="39">
        <v>106</v>
      </c>
      <c r="Z352" s="39">
        <v>106</v>
      </c>
      <c r="AA352" s="60"/>
      <c r="AB352" s="60"/>
      <c r="AC352" s="59"/>
      <c r="AD352" s="22"/>
      <c r="AE352" s="100"/>
      <c r="AF352" s="83"/>
      <c r="AG352" s="51"/>
      <c r="AH352" s="51"/>
      <c r="AI352" s="51"/>
      <c r="AJ352" s="51"/>
      <c r="AK352" s="51"/>
      <c r="AL352" s="51"/>
    </row>
    <row r="353" spans="1:38" ht="105" customHeight="1">
      <c r="A353" s="57">
        <v>91</v>
      </c>
      <c r="B353" s="87" t="s">
        <v>603</v>
      </c>
      <c r="C353" s="58" t="s">
        <v>189</v>
      </c>
      <c r="D353" s="58" t="s">
        <v>553</v>
      </c>
      <c r="E353" s="58" t="s">
        <v>597</v>
      </c>
      <c r="F353" s="39">
        <v>5</v>
      </c>
      <c r="G353" s="60"/>
      <c r="H353" s="39" t="s">
        <v>178</v>
      </c>
      <c r="I353" s="39"/>
      <c r="J353" s="39"/>
      <c r="K353" s="39"/>
      <c r="L353" s="39"/>
      <c r="M353" s="60"/>
      <c r="N353" s="60"/>
      <c r="O353" s="39"/>
      <c r="P353" s="39" t="s">
        <v>226</v>
      </c>
      <c r="Q353" s="39"/>
      <c r="R353" s="39"/>
      <c r="S353" s="39"/>
      <c r="T353" s="60"/>
      <c r="U353" s="60"/>
      <c r="V353" s="39"/>
      <c r="W353" s="39"/>
      <c r="X353" s="39" t="s">
        <v>110</v>
      </c>
      <c r="Y353" s="71"/>
      <c r="Z353" s="39"/>
      <c r="AA353" s="60"/>
      <c r="AB353" s="60"/>
      <c r="AC353" s="59"/>
      <c r="AD353" s="22"/>
      <c r="AE353" s="101" t="s">
        <v>555</v>
      </c>
      <c r="AF353" s="83"/>
      <c r="AG353" s="51"/>
      <c r="AH353" s="51"/>
      <c r="AI353" s="51"/>
      <c r="AJ353" s="51"/>
      <c r="AK353" s="51"/>
      <c r="AL353" s="51"/>
    </row>
    <row r="354" spans="1:38" ht="105" customHeight="1">
      <c r="A354" s="57">
        <v>91</v>
      </c>
      <c r="B354" s="87" t="s">
        <v>603</v>
      </c>
      <c r="C354" s="58" t="s">
        <v>528</v>
      </c>
      <c r="D354" s="58" t="s">
        <v>581</v>
      </c>
      <c r="E354" s="58" t="s">
        <v>634</v>
      </c>
      <c r="F354" s="39">
        <v>6</v>
      </c>
      <c r="G354" s="60"/>
      <c r="H354" s="39"/>
      <c r="I354" s="39"/>
      <c r="J354" s="39"/>
      <c r="K354" s="39"/>
      <c r="L354" s="39"/>
      <c r="M354" s="60"/>
      <c r="N354" s="60"/>
      <c r="O354" s="39"/>
      <c r="P354" s="39"/>
      <c r="Q354" s="39" t="s">
        <v>187</v>
      </c>
      <c r="R354" s="39"/>
      <c r="S354" s="39"/>
      <c r="T354" s="60"/>
      <c r="U354" s="60"/>
      <c r="V354" s="39"/>
      <c r="W354" s="39" t="s">
        <v>187</v>
      </c>
      <c r="X354" s="39"/>
      <c r="Y354" s="39"/>
      <c r="Z354" s="39"/>
      <c r="AA354" s="60"/>
      <c r="AB354" s="60"/>
      <c r="AC354" s="59"/>
      <c r="AD354" s="22"/>
      <c r="AE354" s="101"/>
      <c r="AF354" s="83"/>
      <c r="AG354" s="51"/>
      <c r="AH354" s="51"/>
      <c r="AI354" s="51"/>
      <c r="AJ354" s="51"/>
      <c r="AK354" s="51"/>
      <c r="AL354" s="51"/>
    </row>
    <row r="355" spans="1:38" ht="105" customHeight="1">
      <c r="A355" s="57">
        <v>92</v>
      </c>
      <c r="B355" s="87" t="s">
        <v>659</v>
      </c>
      <c r="C355" s="58" t="s">
        <v>113</v>
      </c>
      <c r="D355" s="58" t="s">
        <v>550</v>
      </c>
      <c r="E355" s="58" t="s">
        <v>797</v>
      </c>
      <c r="F355" s="39">
        <v>8</v>
      </c>
      <c r="G355" s="60"/>
      <c r="H355" s="39" t="s">
        <v>156</v>
      </c>
      <c r="I355" s="39"/>
      <c r="J355" s="39"/>
      <c r="K355" s="39"/>
      <c r="L355" s="39"/>
      <c r="M355" s="60"/>
      <c r="N355" s="60"/>
      <c r="O355" s="39" t="s">
        <v>156</v>
      </c>
      <c r="P355" s="39"/>
      <c r="Q355" s="39"/>
      <c r="R355" s="39"/>
      <c r="S355" s="39"/>
      <c r="T355" s="60"/>
      <c r="U355" s="60"/>
      <c r="V355" s="39"/>
      <c r="W355" s="39"/>
      <c r="X355" s="39"/>
      <c r="Y355" s="39"/>
      <c r="Z355" s="39"/>
      <c r="AA355" s="60"/>
      <c r="AB355" s="60"/>
      <c r="AC355" s="59"/>
      <c r="AD355" s="22">
        <f>75-64</f>
        <v>11</v>
      </c>
      <c r="AE355" s="101" t="s">
        <v>778</v>
      </c>
      <c r="AF355" s="33"/>
      <c r="AG355" s="51"/>
      <c r="AH355" s="51"/>
      <c r="AI355" s="51"/>
      <c r="AJ355" s="51"/>
      <c r="AK355" s="51"/>
      <c r="AL355" s="51"/>
    </row>
    <row r="356" spans="1:38" ht="105" customHeight="1">
      <c r="A356" s="57">
        <v>92</v>
      </c>
      <c r="B356" s="87" t="s">
        <v>659</v>
      </c>
      <c r="C356" s="58" t="s">
        <v>155</v>
      </c>
      <c r="D356" s="58" t="s">
        <v>550</v>
      </c>
      <c r="E356" s="58" t="s">
        <v>443</v>
      </c>
      <c r="F356" s="39">
        <v>4</v>
      </c>
      <c r="G356" s="60"/>
      <c r="H356" s="39"/>
      <c r="I356" s="39"/>
      <c r="J356" s="39"/>
      <c r="K356" s="39"/>
      <c r="L356" s="39"/>
      <c r="M356" s="60"/>
      <c r="N356" s="60"/>
      <c r="O356" s="39"/>
      <c r="P356" s="39"/>
      <c r="Q356" s="39"/>
      <c r="R356" s="39"/>
      <c r="S356" s="39"/>
      <c r="T356" s="60"/>
      <c r="U356" s="60"/>
      <c r="V356" s="39"/>
      <c r="W356" s="39" t="s">
        <v>236</v>
      </c>
      <c r="X356" s="39"/>
      <c r="Y356" s="39"/>
      <c r="Z356" s="39"/>
      <c r="AA356" s="60"/>
      <c r="AB356" s="60"/>
      <c r="AC356" s="197" t="s">
        <v>979</v>
      </c>
      <c r="AD356" s="22"/>
      <c r="AE356" s="101"/>
      <c r="AF356" s="33"/>
      <c r="AG356" s="51"/>
      <c r="AH356" s="51"/>
      <c r="AI356" s="51"/>
      <c r="AJ356" s="51"/>
      <c r="AK356" s="51"/>
      <c r="AL356" s="51"/>
    </row>
    <row r="357" spans="1:38" ht="105" customHeight="1">
      <c r="A357" s="57">
        <v>92</v>
      </c>
      <c r="B357" s="87" t="s">
        <v>659</v>
      </c>
      <c r="C357" s="58" t="s">
        <v>153</v>
      </c>
      <c r="D357" s="58" t="s">
        <v>550</v>
      </c>
      <c r="E357" s="58" t="s">
        <v>443</v>
      </c>
      <c r="F357" s="39">
        <v>4</v>
      </c>
      <c r="G357" s="60"/>
      <c r="H357" s="39"/>
      <c r="I357" s="39"/>
      <c r="J357" s="39"/>
      <c r="K357" s="39"/>
      <c r="L357" s="39"/>
      <c r="M357" s="60"/>
      <c r="N357" s="60"/>
      <c r="O357" s="39"/>
      <c r="P357" s="39"/>
      <c r="Q357" s="39"/>
      <c r="R357" s="39"/>
      <c r="S357" s="39"/>
      <c r="T357" s="60"/>
      <c r="U357" s="60"/>
      <c r="V357" s="39"/>
      <c r="W357" s="39" t="s">
        <v>236</v>
      </c>
      <c r="X357" s="39"/>
      <c r="Y357" s="39"/>
      <c r="Z357" s="39"/>
      <c r="AA357" s="60"/>
      <c r="AB357" s="60"/>
      <c r="AC357" s="59" t="s">
        <v>797</v>
      </c>
      <c r="AD357" s="22"/>
      <c r="AE357" s="101"/>
      <c r="AF357" s="33"/>
      <c r="AG357" s="51"/>
      <c r="AH357" s="51"/>
      <c r="AI357" s="51"/>
      <c r="AJ357" s="51"/>
      <c r="AK357" s="51"/>
      <c r="AL357" s="51"/>
    </row>
    <row r="358" spans="1:38" ht="105" customHeight="1">
      <c r="A358" s="57">
        <v>92</v>
      </c>
      <c r="B358" s="87" t="s">
        <v>659</v>
      </c>
      <c r="C358" s="96" t="s">
        <v>55</v>
      </c>
      <c r="D358" s="58" t="s">
        <v>455</v>
      </c>
      <c r="E358" s="58" t="s">
        <v>443</v>
      </c>
      <c r="F358" s="39" t="s">
        <v>989</v>
      </c>
      <c r="G358" s="60"/>
      <c r="H358" s="39"/>
      <c r="I358" s="39"/>
      <c r="J358" s="39"/>
      <c r="K358" s="39" t="s">
        <v>56</v>
      </c>
      <c r="L358" s="39"/>
      <c r="M358" s="60"/>
      <c r="N358" s="60"/>
      <c r="O358" s="39"/>
      <c r="P358" s="39"/>
      <c r="Q358" s="39"/>
      <c r="R358" s="39"/>
      <c r="S358" s="39"/>
      <c r="T358" s="60"/>
      <c r="U358" s="60"/>
      <c r="V358" s="39"/>
      <c r="W358" s="39"/>
      <c r="X358" s="39"/>
      <c r="Y358" s="39"/>
      <c r="Z358" s="39"/>
      <c r="AA358" s="60"/>
      <c r="AB358" s="60"/>
      <c r="AC358" s="59" t="s">
        <v>456</v>
      </c>
      <c r="AD358" s="22"/>
      <c r="AE358" s="101" t="s">
        <v>886</v>
      </c>
      <c r="AF358" s="33"/>
      <c r="AG358" s="51"/>
      <c r="AH358" s="51"/>
      <c r="AI358" s="51"/>
      <c r="AJ358" s="51"/>
      <c r="AK358" s="51"/>
      <c r="AL358" s="51"/>
    </row>
    <row r="359" spans="1:38" ht="105" customHeight="1">
      <c r="A359" s="57">
        <v>92</v>
      </c>
      <c r="B359" s="87" t="s">
        <v>659</v>
      </c>
      <c r="C359" s="96" t="s">
        <v>91</v>
      </c>
      <c r="D359" s="58" t="s">
        <v>455</v>
      </c>
      <c r="E359" s="58" t="s">
        <v>443</v>
      </c>
      <c r="F359" s="39" t="s">
        <v>989</v>
      </c>
      <c r="G359" s="60"/>
      <c r="H359" s="39"/>
      <c r="I359" s="39"/>
      <c r="J359" s="39"/>
      <c r="K359" s="39" t="s">
        <v>56</v>
      </c>
      <c r="L359" s="39"/>
      <c r="M359" s="60"/>
      <c r="N359" s="60"/>
      <c r="O359" s="39"/>
      <c r="P359" s="39"/>
      <c r="Q359" s="39"/>
      <c r="R359" s="39"/>
      <c r="S359" s="39"/>
      <c r="T359" s="60"/>
      <c r="U359" s="60"/>
      <c r="V359" s="39"/>
      <c r="W359" s="39"/>
      <c r="X359" s="39"/>
      <c r="Y359" s="39"/>
      <c r="Z359" s="39"/>
      <c r="AA359" s="60"/>
      <c r="AB359" s="60"/>
      <c r="AC359" s="59" t="s">
        <v>456</v>
      </c>
      <c r="AD359" s="22"/>
      <c r="AE359" s="101"/>
      <c r="AF359" s="33"/>
      <c r="AG359" s="51"/>
      <c r="AH359" s="51"/>
      <c r="AI359" s="51"/>
      <c r="AJ359" s="51"/>
      <c r="AK359" s="51"/>
      <c r="AL359" s="51"/>
    </row>
    <row r="360" spans="1:38" ht="105" customHeight="1">
      <c r="A360" s="57">
        <v>92</v>
      </c>
      <c r="B360" s="87" t="s">
        <v>659</v>
      </c>
      <c r="C360" s="58" t="s">
        <v>22</v>
      </c>
      <c r="D360" s="58" t="s">
        <v>23</v>
      </c>
      <c r="E360" s="58" t="s">
        <v>24</v>
      </c>
      <c r="F360" s="39">
        <v>5</v>
      </c>
      <c r="G360" s="60"/>
      <c r="H360" s="39"/>
      <c r="I360" s="71" t="s">
        <v>262</v>
      </c>
      <c r="J360" s="71"/>
      <c r="K360" s="39"/>
      <c r="L360" s="71" t="s">
        <v>78</v>
      </c>
      <c r="M360" s="60"/>
      <c r="N360" s="60"/>
      <c r="O360" s="71"/>
      <c r="P360" s="71"/>
      <c r="Q360" s="39"/>
      <c r="R360" s="39"/>
      <c r="S360" s="71" t="s">
        <v>642</v>
      </c>
      <c r="T360" s="60"/>
      <c r="U360" s="60"/>
      <c r="V360" s="71"/>
      <c r="W360" s="71"/>
      <c r="X360" s="71"/>
      <c r="Y360" s="39"/>
      <c r="Z360" s="39"/>
      <c r="AA360" s="60"/>
      <c r="AB360" s="60"/>
      <c r="AC360" s="59" t="s">
        <v>764</v>
      </c>
      <c r="AD360" s="22"/>
      <c r="AE360" s="101" t="s">
        <v>555</v>
      </c>
      <c r="AF360" s="33"/>
      <c r="AG360" s="51"/>
      <c r="AH360" s="51"/>
      <c r="AI360" s="51"/>
      <c r="AJ360" s="51"/>
      <c r="AK360" s="51"/>
      <c r="AL360" s="51"/>
    </row>
    <row r="361" spans="1:38" ht="105" customHeight="1">
      <c r="A361" s="57">
        <v>92</v>
      </c>
      <c r="B361" s="87" t="s">
        <v>659</v>
      </c>
      <c r="C361" s="58" t="s">
        <v>22</v>
      </c>
      <c r="D361" s="58" t="s">
        <v>23</v>
      </c>
      <c r="E361" s="58" t="s">
        <v>443</v>
      </c>
      <c r="F361" s="39">
        <v>2</v>
      </c>
      <c r="G361" s="60"/>
      <c r="H361" s="39"/>
      <c r="I361" s="71"/>
      <c r="J361" s="71"/>
      <c r="K361" s="39"/>
      <c r="L361" s="71"/>
      <c r="M361" s="60"/>
      <c r="N361" s="60"/>
      <c r="O361" s="71"/>
      <c r="P361" s="71"/>
      <c r="Q361" s="39"/>
      <c r="R361" s="39"/>
      <c r="S361" s="39"/>
      <c r="T361" s="60"/>
      <c r="U361" s="60"/>
      <c r="V361" s="39" t="s">
        <v>642</v>
      </c>
      <c r="W361" s="71"/>
      <c r="X361" s="71"/>
      <c r="Y361" s="39"/>
      <c r="Z361" s="39"/>
      <c r="AA361" s="60"/>
      <c r="AB361" s="60"/>
      <c r="AC361" s="59" t="s">
        <v>24</v>
      </c>
      <c r="AD361" s="22"/>
      <c r="AE361" s="101"/>
      <c r="AF361" s="33"/>
      <c r="AG361" s="51"/>
      <c r="AH361" s="51"/>
      <c r="AI361" s="51"/>
      <c r="AJ361" s="51"/>
      <c r="AK361" s="51"/>
      <c r="AL361" s="51"/>
    </row>
    <row r="362" spans="1:38" ht="105" customHeight="1">
      <c r="A362" s="57">
        <v>92</v>
      </c>
      <c r="B362" s="87" t="s">
        <v>659</v>
      </c>
      <c r="C362" s="58" t="s">
        <v>481</v>
      </c>
      <c r="D362" s="58" t="s">
        <v>23</v>
      </c>
      <c r="E362" s="58" t="s">
        <v>443</v>
      </c>
      <c r="F362" s="39">
        <v>2</v>
      </c>
      <c r="G362" s="60"/>
      <c r="H362" s="39"/>
      <c r="I362" s="71"/>
      <c r="J362" s="71"/>
      <c r="K362" s="39"/>
      <c r="L362" s="71"/>
      <c r="M362" s="60"/>
      <c r="N362" s="60"/>
      <c r="O362" s="71"/>
      <c r="P362" s="71"/>
      <c r="Q362" s="39"/>
      <c r="R362" s="39"/>
      <c r="S362" s="39"/>
      <c r="T362" s="60"/>
      <c r="U362" s="60"/>
      <c r="V362" s="39" t="s">
        <v>642</v>
      </c>
      <c r="W362" s="71"/>
      <c r="X362" s="71"/>
      <c r="Y362" s="39"/>
      <c r="Z362" s="39"/>
      <c r="AA362" s="60"/>
      <c r="AB362" s="60"/>
      <c r="AC362" s="59" t="s">
        <v>24</v>
      </c>
      <c r="AD362" s="22"/>
      <c r="AE362" s="101"/>
      <c r="AF362" s="33"/>
      <c r="AG362" s="51"/>
      <c r="AH362" s="51"/>
      <c r="AI362" s="51"/>
      <c r="AJ362" s="51"/>
      <c r="AK362" s="51"/>
      <c r="AL362" s="51"/>
    </row>
    <row r="363" spans="1:38" ht="105" customHeight="1">
      <c r="A363" s="57">
        <v>92</v>
      </c>
      <c r="B363" s="87" t="s">
        <v>659</v>
      </c>
      <c r="C363" s="58" t="s">
        <v>124</v>
      </c>
      <c r="D363" s="58" t="s">
        <v>803</v>
      </c>
      <c r="E363" s="58" t="s">
        <v>909</v>
      </c>
      <c r="F363" s="39">
        <v>8</v>
      </c>
      <c r="G363" s="60"/>
      <c r="H363" s="39"/>
      <c r="I363" s="71"/>
      <c r="J363" s="71" t="s">
        <v>578</v>
      </c>
      <c r="K363" s="71"/>
      <c r="L363" s="71"/>
      <c r="M363" s="60"/>
      <c r="N363" s="60"/>
      <c r="O363" s="71"/>
      <c r="P363" s="71" t="s">
        <v>578</v>
      </c>
      <c r="Q363" s="71" t="s">
        <v>578</v>
      </c>
      <c r="R363" s="71" t="s">
        <v>578</v>
      </c>
      <c r="S363" s="71"/>
      <c r="T363" s="60"/>
      <c r="U363" s="60"/>
      <c r="V363" s="39"/>
      <c r="W363" s="71"/>
      <c r="X363" s="71" t="s">
        <v>578</v>
      </c>
      <c r="Y363" s="71" t="s">
        <v>578</v>
      </c>
      <c r="Z363" s="71" t="s">
        <v>578</v>
      </c>
      <c r="AA363" s="60"/>
      <c r="AB363" s="60"/>
      <c r="AC363" s="59"/>
      <c r="AD363" s="22"/>
      <c r="AE363" s="101"/>
      <c r="AF363" s="33"/>
      <c r="AG363" s="51"/>
      <c r="AH363" s="51"/>
      <c r="AI363" s="51"/>
      <c r="AJ363" s="51"/>
      <c r="AK363" s="51"/>
      <c r="AL363" s="51"/>
    </row>
    <row r="364" spans="1:38" ht="105" customHeight="1">
      <c r="A364" s="57"/>
      <c r="B364" s="87" t="s">
        <v>660</v>
      </c>
      <c r="C364" s="58" t="s">
        <v>122</v>
      </c>
      <c r="D364" s="58" t="s">
        <v>803</v>
      </c>
      <c r="E364" s="58" t="s">
        <v>228</v>
      </c>
      <c r="F364" s="39">
        <v>8</v>
      </c>
      <c r="G364" s="60"/>
      <c r="H364" s="39"/>
      <c r="I364" s="39"/>
      <c r="J364" s="39" t="s">
        <v>156</v>
      </c>
      <c r="K364" s="39"/>
      <c r="L364" s="39"/>
      <c r="M364" s="60"/>
      <c r="N364" s="60"/>
      <c r="O364" s="39"/>
      <c r="P364" s="39"/>
      <c r="Q364" s="39" t="s">
        <v>156</v>
      </c>
      <c r="R364" s="39"/>
      <c r="S364" s="39"/>
      <c r="T364" s="60"/>
      <c r="U364" s="60"/>
      <c r="V364" s="39" t="s">
        <v>156</v>
      </c>
      <c r="W364" s="39"/>
      <c r="X364" s="82"/>
      <c r="Y364" s="39"/>
      <c r="Z364" s="39"/>
      <c r="AA364" s="60"/>
      <c r="AB364" s="60"/>
      <c r="AC364" s="66"/>
      <c r="AD364" s="66">
        <f>120-96</f>
        <v>24</v>
      </c>
      <c r="AE364" s="101" t="s">
        <v>887</v>
      </c>
      <c r="AF364" s="33"/>
      <c r="AG364" s="51"/>
      <c r="AH364" s="51"/>
      <c r="AI364" s="51"/>
      <c r="AJ364" s="51"/>
      <c r="AK364" s="51"/>
      <c r="AL364" s="51"/>
    </row>
    <row r="365" spans="1:38" ht="105" customHeight="1">
      <c r="A365" s="57"/>
      <c r="B365" s="87" t="s">
        <v>660</v>
      </c>
      <c r="C365" s="58" t="s">
        <v>112</v>
      </c>
      <c r="D365" s="58" t="s">
        <v>803</v>
      </c>
      <c r="E365" s="58" t="s">
        <v>443</v>
      </c>
      <c r="F365" s="39">
        <v>4</v>
      </c>
      <c r="G365" s="60"/>
      <c r="H365" s="39"/>
      <c r="I365" s="39"/>
      <c r="J365" s="39"/>
      <c r="K365" s="39"/>
      <c r="L365" s="39"/>
      <c r="M365" s="60"/>
      <c r="N365" s="60"/>
      <c r="O365" s="39"/>
      <c r="P365" s="39"/>
      <c r="Q365" s="39"/>
      <c r="R365" s="39"/>
      <c r="S365" s="39"/>
      <c r="T365" s="60"/>
      <c r="U365" s="60"/>
      <c r="V365" s="39"/>
      <c r="W365" s="39"/>
      <c r="X365" s="39" t="s">
        <v>156</v>
      </c>
      <c r="Y365" s="39"/>
      <c r="Z365" s="39"/>
      <c r="AA365" s="60"/>
      <c r="AB365" s="60"/>
      <c r="AC365" s="59" t="s">
        <v>970</v>
      </c>
      <c r="AD365" s="22"/>
      <c r="AE365" s="101"/>
      <c r="AF365" s="33"/>
      <c r="AG365" s="51"/>
      <c r="AH365" s="51"/>
      <c r="AI365" s="51"/>
      <c r="AJ365" s="51"/>
      <c r="AK365" s="51"/>
      <c r="AL365" s="51"/>
    </row>
    <row r="366" spans="1:38" ht="105" customHeight="1">
      <c r="A366" s="57"/>
      <c r="B366" s="87" t="s">
        <v>660</v>
      </c>
      <c r="C366" s="58" t="s">
        <v>729</v>
      </c>
      <c r="D366" s="58" t="s">
        <v>803</v>
      </c>
      <c r="E366" s="58" t="s">
        <v>443</v>
      </c>
      <c r="F366" s="39">
        <v>4</v>
      </c>
      <c r="G366" s="60"/>
      <c r="H366" s="39"/>
      <c r="I366" s="39"/>
      <c r="J366" s="39"/>
      <c r="K366" s="39"/>
      <c r="L366" s="39"/>
      <c r="M366" s="60"/>
      <c r="N366" s="60"/>
      <c r="O366" s="39"/>
      <c r="P366" s="39"/>
      <c r="Q366" s="39"/>
      <c r="R366" s="39"/>
      <c r="S366" s="39"/>
      <c r="T366" s="60"/>
      <c r="U366" s="60"/>
      <c r="V366" s="39"/>
      <c r="W366" s="39"/>
      <c r="X366" s="39" t="s">
        <v>156</v>
      </c>
      <c r="Y366" s="39"/>
      <c r="Z366" s="39"/>
      <c r="AA366" s="60"/>
      <c r="AB366" s="60"/>
      <c r="AC366" s="59" t="s">
        <v>228</v>
      </c>
      <c r="AD366" s="22"/>
      <c r="AE366" s="101"/>
      <c r="AF366" s="33"/>
      <c r="AG366" s="51"/>
      <c r="AH366" s="51"/>
      <c r="AI366" s="51"/>
      <c r="AJ366" s="51"/>
      <c r="AK366" s="51"/>
      <c r="AL366" s="51"/>
    </row>
    <row r="367" spans="1:38" ht="105" customHeight="1">
      <c r="A367" s="57"/>
      <c r="B367" s="87" t="s">
        <v>660</v>
      </c>
      <c r="C367" s="58" t="s">
        <v>120</v>
      </c>
      <c r="D367" s="58" t="s">
        <v>914</v>
      </c>
      <c r="E367" s="58" t="s">
        <v>797</v>
      </c>
      <c r="F367" s="39">
        <v>8</v>
      </c>
      <c r="G367" s="60"/>
      <c r="H367" s="39"/>
      <c r="I367" s="39"/>
      <c r="J367" s="39"/>
      <c r="K367" s="39" t="s">
        <v>137</v>
      </c>
      <c r="L367" s="39"/>
      <c r="M367" s="60"/>
      <c r="N367" s="60"/>
      <c r="O367" s="39"/>
      <c r="P367" s="39" t="s">
        <v>137</v>
      </c>
      <c r="Q367" s="39"/>
      <c r="R367" s="39"/>
      <c r="S367" s="39"/>
      <c r="T367" s="60"/>
      <c r="U367" s="60"/>
      <c r="V367" s="39"/>
      <c r="W367" s="39"/>
      <c r="X367" s="82"/>
      <c r="Y367" s="39"/>
      <c r="Z367" s="39" t="s">
        <v>137</v>
      </c>
      <c r="AA367" s="60"/>
      <c r="AB367" s="60"/>
      <c r="AC367" s="59"/>
      <c r="AD367" s="22"/>
      <c r="AE367" s="101"/>
      <c r="AF367" s="33"/>
      <c r="AG367" s="51"/>
      <c r="AH367" s="51"/>
      <c r="AI367" s="51"/>
      <c r="AJ367" s="51"/>
      <c r="AK367" s="51"/>
      <c r="AL367" s="51"/>
    </row>
    <row r="368" spans="1:38" ht="105" customHeight="1">
      <c r="A368" s="57"/>
      <c r="B368" s="87" t="s">
        <v>660</v>
      </c>
      <c r="C368" s="58" t="s">
        <v>22</v>
      </c>
      <c r="D368" s="58" t="s">
        <v>23</v>
      </c>
      <c r="E368" s="58" t="s">
        <v>24</v>
      </c>
      <c r="F368" s="39">
        <v>5</v>
      </c>
      <c r="G368" s="60"/>
      <c r="H368" s="39"/>
      <c r="I368" s="71" t="s">
        <v>262</v>
      </c>
      <c r="J368" s="71"/>
      <c r="K368" s="39"/>
      <c r="L368" s="71" t="s">
        <v>78</v>
      </c>
      <c r="M368" s="60"/>
      <c r="N368" s="60"/>
      <c r="O368" s="71"/>
      <c r="P368" s="71"/>
      <c r="Q368" s="39"/>
      <c r="R368" s="39"/>
      <c r="S368" s="71" t="s">
        <v>642</v>
      </c>
      <c r="T368" s="60"/>
      <c r="U368" s="60"/>
      <c r="V368" s="71"/>
      <c r="W368" s="71"/>
      <c r="X368" s="82"/>
      <c r="Y368" s="39"/>
      <c r="Z368" s="39"/>
      <c r="AA368" s="60"/>
      <c r="AB368" s="60"/>
      <c r="AC368" s="59"/>
      <c r="AD368" s="22"/>
      <c r="AE368" s="101" t="s">
        <v>555</v>
      </c>
      <c r="AF368" s="33"/>
      <c r="AG368" s="51"/>
      <c r="AH368" s="51"/>
      <c r="AI368" s="51"/>
      <c r="AJ368" s="51"/>
      <c r="AK368" s="51"/>
      <c r="AL368" s="51"/>
    </row>
    <row r="369" spans="1:38" ht="105" customHeight="1">
      <c r="A369" s="57"/>
      <c r="B369" s="87" t="s">
        <v>660</v>
      </c>
      <c r="C369" s="58" t="s">
        <v>22</v>
      </c>
      <c r="D369" s="58" t="s">
        <v>23</v>
      </c>
      <c r="E369" s="58" t="s">
        <v>443</v>
      </c>
      <c r="F369" s="39">
        <v>2</v>
      </c>
      <c r="G369" s="60"/>
      <c r="H369" s="39"/>
      <c r="I369" s="71"/>
      <c r="J369" s="71"/>
      <c r="K369" s="39"/>
      <c r="L369" s="71"/>
      <c r="M369" s="60"/>
      <c r="N369" s="60"/>
      <c r="O369" s="71"/>
      <c r="P369" s="71"/>
      <c r="Q369" s="39"/>
      <c r="R369" s="39"/>
      <c r="S369" s="39"/>
      <c r="T369" s="60"/>
      <c r="U369" s="60"/>
      <c r="V369" s="71"/>
      <c r="W369" s="71" t="s">
        <v>262</v>
      </c>
      <c r="X369" s="82"/>
      <c r="Y369" s="39"/>
      <c r="Z369" s="39"/>
      <c r="AA369" s="60"/>
      <c r="AB369" s="60"/>
      <c r="AC369" s="59"/>
      <c r="AD369" s="22"/>
      <c r="AE369" s="101"/>
      <c r="AF369" s="33"/>
      <c r="AG369" s="51"/>
      <c r="AH369" s="51"/>
      <c r="AI369" s="51"/>
      <c r="AJ369" s="51"/>
      <c r="AK369" s="51"/>
      <c r="AL369" s="51"/>
    </row>
    <row r="370" spans="1:38" ht="105" customHeight="1">
      <c r="A370" s="57"/>
      <c r="B370" s="87" t="s">
        <v>660</v>
      </c>
      <c r="C370" s="58" t="s">
        <v>43</v>
      </c>
      <c r="D370" s="58" t="s">
        <v>23</v>
      </c>
      <c r="E370" s="58" t="s">
        <v>443</v>
      </c>
      <c r="F370" s="39">
        <v>2</v>
      </c>
      <c r="G370" s="60"/>
      <c r="H370" s="39"/>
      <c r="I370" s="71"/>
      <c r="J370" s="71"/>
      <c r="K370" s="39"/>
      <c r="L370" s="71"/>
      <c r="M370" s="60"/>
      <c r="N370" s="60"/>
      <c r="O370" s="71"/>
      <c r="P370" s="71"/>
      <c r="Q370" s="39"/>
      <c r="R370" s="39"/>
      <c r="S370" s="39"/>
      <c r="T370" s="60"/>
      <c r="U370" s="60"/>
      <c r="V370" s="71"/>
      <c r="W370" s="71" t="s">
        <v>262</v>
      </c>
      <c r="X370" s="82"/>
      <c r="Y370" s="39"/>
      <c r="Z370" s="39"/>
      <c r="AA370" s="60"/>
      <c r="AB370" s="60"/>
      <c r="AC370" s="59"/>
      <c r="AD370" s="22"/>
      <c r="AE370" s="101"/>
      <c r="AF370" s="33"/>
      <c r="AG370" s="51"/>
      <c r="AH370" s="51"/>
      <c r="AI370" s="51"/>
      <c r="AJ370" s="51"/>
      <c r="AK370" s="51"/>
      <c r="AL370" s="51"/>
    </row>
    <row r="371" spans="1:38" ht="105" customHeight="1">
      <c r="A371" s="57">
        <v>94</v>
      </c>
      <c r="B371" s="87" t="s">
        <v>624</v>
      </c>
      <c r="C371" s="58" t="s">
        <v>18</v>
      </c>
      <c r="D371" s="58" t="s">
        <v>19</v>
      </c>
      <c r="E371" s="58"/>
      <c r="F371" s="39"/>
      <c r="G371" s="60"/>
      <c r="H371" s="39"/>
      <c r="I371" s="59">
        <v>306</v>
      </c>
      <c r="J371" s="59">
        <v>306</v>
      </c>
      <c r="K371" s="39"/>
      <c r="L371" s="39"/>
      <c r="M371" s="59">
        <v>306</v>
      </c>
      <c r="N371" s="60"/>
      <c r="O371" s="39"/>
      <c r="P371" s="59">
        <v>306</v>
      </c>
      <c r="Q371" s="59">
        <v>306</v>
      </c>
      <c r="R371" s="39"/>
      <c r="S371" s="39"/>
      <c r="T371" s="59">
        <v>306</v>
      </c>
      <c r="U371" s="60"/>
      <c r="V371" s="39"/>
      <c r="W371" s="59">
        <v>306</v>
      </c>
      <c r="X371" s="59">
        <v>306</v>
      </c>
      <c r="Y371" s="39"/>
      <c r="Z371" s="39"/>
      <c r="AA371" s="59">
        <v>306</v>
      </c>
      <c r="AB371" s="60"/>
      <c r="AC371" s="59"/>
      <c r="AD371" s="22"/>
      <c r="AE371" s="100"/>
      <c r="AF371" s="33"/>
      <c r="AG371" s="51"/>
      <c r="AH371" s="51"/>
      <c r="AI371" s="51"/>
      <c r="AJ371" s="51"/>
      <c r="AK371" s="51"/>
      <c r="AL371" s="51"/>
    </row>
    <row r="372" spans="1:38" ht="105" customHeight="1">
      <c r="A372" s="57">
        <v>94</v>
      </c>
      <c r="B372" s="87" t="s">
        <v>624</v>
      </c>
      <c r="C372" s="58"/>
      <c r="D372" s="58"/>
      <c r="E372" s="58" t="s">
        <v>653</v>
      </c>
      <c r="F372" s="39"/>
      <c r="G372" s="60"/>
      <c r="H372" s="68" t="s">
        <v>656</v>
      </c>
      <c r="I372" s="68"/>
      <c r="J372" s="68"/>
      <c r="K372" s="68" t="s">
        <v>656</v>
      </c>
      <c r="L372" s="68" t="s">
        <v>656</v>
      </c>
      <c r="M372" s="39"/>
      <c r="N372" s="60"/>
      <c r="O372" s="68" t="s">
        <v>656</v>
      </c>
      <c r="P372" s="68"/>
      <c r="Q372" s="68"/>
      <c r="R372" s="68" t="s">
        <v>656</v>
      </c>
      <c r="S372" s="68" t="s">
        <v>656</v>
      </c>
      <c r="T372" s="39"/>
      <c r="U372" s="60"/>
      <c r="V372" s="68" t="s">
        <v>656</v>
      </c>
      <c r="W372" s="68"/>
      <c r="X372" s="68"/>
      <c r="Y372" s="68" t="s">
        <v>656</v>
      </c>
      <c r="Z372" s="68" t="s">
        <v>656</v>
      </c>
      <c r="AA372" s="39"/>
      <c r="AB372" s="60"/>
      <c r="AC372" s="59"/>
      <c r="AD372" s="22"/>
      <c r="AE372" s="34"/>
      <c r="AF372" s="111"/>
      <c r="AG372" s="51"/>
      <c r="AH372" s="51"/>
      <c r="AI372" s="51"/>
      <c r="AJ372" s="51"/>
      <c r="AK372" s="51"/>
      <c r="AL372" s="51"/>
    </row>
    <row r="373" spans="1:38" ht="105" customHeight="1">
      <c r="A373" s="57">
        <v>95</v>
      </c>
      <c r="B373" s="87" t="s">
        <v>505</v>
      </c>
      <c r="C373" s="58" t="s">
        <v>18</v>
      </c>
      <c r="D373" s="58" t="s">
        <v>19</v>
      </c>
      <c r="E373" s="58"/>
      <c r="F373" s="39"/>
      <c r="G373" s="60"/>
      <c r="H373" s="112" t="s">
        <v>556</v>
      </c>
      <c r="I373" s="112" t="s">
        <v>556</v>
      </c>
      <c r="J373" s="112" t="s">
        <v>556</v>
      </c>
      <c r="K373" s="39"/>
      <c r="L373" s="59"/>
      <c r="M373" s="60"/>
      <c r="N373" s="60"/>
      <c r="O373" s="112" t="s">
        <v>556</v>
      </c>
      <c r="P373" s="112" t="s">
        <v>556</v>
      </c>
      <c r="Q373" s="112" t="s">
        <v>556</v>
      </c>
      <c r="R373" s="59"/>
      <c r="S373" s="39"/>
      <c r="T373" s="60"/>
      <c r="U373" s="60"/>
      <c r="V373" s="112" t="s">
        <v>556</v>
      </c>
      <c r="W373" s="112" t="s">
        <v>556</v>
      </c>
      <c r="X373" s="112" t="s">
        <v>556</v>
      </c>
      <c r="Y373" s="39"/>
      <c r="Z373" s="59"/>
      <c r="AA373" s="60"/>
      <c r="AB373" s="60"/>
      <c r="AC373" s="39"/>
      <c r="AD373" s="22"/>
      <c r="AE373" s="34"/>
      <c r="AF373" s="111"/>
      <c r="AG373" s="51"/>
      <c r="AH373" s="51"/>
      <c r="AI373" s="51"/>
      <c r="AJ373" s="51"/>
      <c r="AK373" s="51"/>
      <c r="AL373" s="51"/>
    </row>
    <row r="374" spans="1:38" ht="105" customHeight="1">
      <c r="A374" s="57">
        <v>95</v>
      </c>
      <c r="B374" s="87" t="s">
        <v>505</v>
      </c>
      <c r="C374" s="58" t="s">
        <v>172</v>
      </c>
      <c r="D374" s="58" t="s">
        <v>27</v>
      </c>
      <c r="E374" s="58" t="s">
        <v>828</v>
      </c>
      <c r="F374" s="39">
        <v>6</v>
      </c>
      <c r="G374" s="60"/>
      <c r="H374" s="59"/>
      <c r="I374" s="59"/>
      <c r="J374" s="59"/>
      <c r="K374" s="59" t="s">
        <v>531</v>
      </c>
      <c r="L374" s="59"/>
      <c r="M374" s="59" t="s">
        <v>531</v>
      </c>
      <c r="N374" s="60"/>
      <c r="O374" s="39"/>
      <c r="P374" s="39"/>
      <c r="Q374" s="39"/>
      <c r="R374" s="59" t="s">
        <v>531</v>
      </c>
      <c r="S374" s="59"/>
      <c r="T374" s="59" t="s">
        <v>531</v>
      </c>
      <c r="U374" s="60"/>
      <c r="V374" s="59"/>
      <c r="W374" s="59"/>
      <c r="X374" s="59"/>
      <c r="Y374" s="59" t="s">
        <v>531</v>
      </c>
      <c r="Z374" s="59"/>
      <c r="AA374" s="59" t="s">
        <v>531</v>
      </c>
      <c r="AB374" s="60"/>
      <c r="AC374" s="39"/>
      <c r="AD374" s="22"/>
      <c r="AE374" s="75" t="s">
        <v>896</v>
      </c>
      <c r="AF374" s="33"/>
      <c r="AG374" s="51"/>
      <c r="AH374" s="51"/>
      <c r="AI374" s="51"/>
      <c r="AJ374" s="51"/>
      <c r="AK374" s="51"/>
      <c r="AL374" s="51"/>
    </row>
    <row r="375" spans="1:38" ht="105" customHeight="1">
      <c r="A375" s="57">
        <v>95</v>
      </c>
      <c r="B375" s="87" t="s">
        <v>505</v>
      </c>
      <c r="C375" s="58" t="s">
        <v>657</v>
      </c>
      <c r="D375" s="58" t="s">
        <v>35</v>
      </c>
      <c r="E375" s="58" t="s">
        <v>171</v>
      </c>
      <c r="F375" s="39">
        <v>5</v>
      </c>
      <c r="G375" s="60"/>
      <c r="H375" s="59"/>
      <c r="I375" s="59"/>
      <c r="J375" s="59"/>
      <c r="K375" s="59"/>
      <c r="L375" s="59" t="s">
        <v>531</v>
      </c>
      <c r="M375" s="60"/>
      <c r="N375" s="60"/>
      <c r="O375" s="39"/>
      <c r="P375" s="39"/>
      <c r="Q375" s="39"/>
      <c r="R375" s="59"/>
      <c r="S375" s="59" t="s">
        <v>531</v>
      </c>
      <c r="T375" s="60"/>
      <c r="U375" s="60"/>
      <c r="V375" s="59"/>
      <c r="W375" s="59"/>
      <c r="X375" s="59"/>
      <c r="Y375" s="59"/>
      <c r="Z375" s="59" t="s">
        <v>531</v>
      </c>
      <c r="AA375" s="60"/>
      <c r="AB375" s="60"/>
      <c r="AC375" s="39"/>
      <c r="AD375" s="22"/>
      <c r="AE375" s="75" t="s">
        <v>777</v>
      </c>
      <c r="AF375" s="33"/>
      <c r="AG375" s="51"/>
      <c r="AH375" s="51"/>
      <c r="AI375" s="51"/>
      <c r="AJ375" s="51"/>
      <c r="AK375" s="51"/>
      <c r="AL375" s="51"/>
    </row>
    <row r="376" spans="1:38" ht="105" customHeight="1">
      <c r="A376" s="57">
        <v>96</v>
      </c>
      <c r="B376" s="87" t="s">
        <v>625</v>
      </c>
      <c r="C376" s="58" t="s">
        <v>18</v>
      </c>
      <c r="D376" s="58" t="s">
        <v>19</v>
      </c>
      <c r="E376" s="58"/>
      <c r="F376" s="39"/>
      <c r="G376" s="60"/>
      <c r="H376" s="39"/>
      <c r="I376" s="39">
        <v>206</v>
      </c>
      <c r="J376" s="39">
        <v>206</v>
      </c>
      <c r="K376" s="39"/>
      <c r="L376" s="39"/>
      <c r="M376" s="39">
        <v>206</v>
      </c>
      <c r="N376" s="60"/>
      <c r="O376" s="39"/>
      <c r="P376" s="39">
        <v>206</v>
      </c>
      <c r="Q376" s="39">
        <v>206</v>
      </c>
      <c r="R376" s="39"/>
      <c r="S376" s="39"/>
      <c r="T376" s="39">
        <v>206</v>
      </c>
      <c r="U376" s="60"/>
      <c r="V376" s="39"/>
      <c r="W376" s="39">
        <v>206</v>
      </c>
      <c r="X376" s="39">
        <v>206</v>
      </c>
      <c r="Y376" s="39"/>
      <c r="Z376" s="39"/>
      <c r="AA376" s="39">
        <v>206</v>
      </c>
      <c r="AB376" s="60"/>
      <c r="AC376" s="59"/>
      <c r="AD376" s="22"/>
      <c r="AE376" s="34"/>
      <c r="AF376" s="33"/>
      <c r="AG376" s="51"/>
      <c r="AH376" s="51"/>
      <c r="AI376" s="51"/>
      <c r="AJ376" s="51"/>
      <c r="AK376" s="51"/>
      <c r="AL376" s="51"/>
    </row>
    <row r="377" spans="1:38" ht="105" customHeight="1">
      <c r="A377" s="57">
        <v>96</v>
      </c>
      <c r="B377" s="87" t="s">
        <v>625</v>
      </c>
      <c r="C377" s="58"/>
      <c r="D377" s="58"/>
      <c r="E377" s="58" t="s">
        <v>653</v>
      </c>
      <c r="F377" s="39"/>
      <c r="G377" s="60"/>
      <c r="H377" s="39" t="s">
        <v>656</v>
      </c>
      <c r="I377" s="39"/>
      <c r="J377" s="39"/>
      <c r="K377" s="39" t="s">
        <v>656</v>
      </c>
      <c r="L377" s="39" t="s">
        <v>656</v>
      </c>
      <c r="M377" s="39"/>
      <c r="N377" s="60"/>
      <c r="O377" s="39" t="s">
        <v>656</v>
      </c>
      <c r="P377" s="39"/>
      <c r="Q377" s="39"/>
      <c r="R377" s="39" t="s">
        <v>656</v>
      </c>
      <c r="S377" s="39" t="s">
        <v>656</v>
      </c>
      <c r="T377" s="39"/>
      <c r="U377" s="60"/>
      <c r="V377" s="39" t="s">
        <v>656</v>
      </c>
      <c r="W377" s="39"/>
      <c r="X377" s="39"/>
      <c r="Y377" s="39" t="s">
        <v>656</v>
      </c>
      <c r="Z377" s="39" t="s">
        <v>656</v>
      </c>
      <c r="AA377" s="39"/>
      <c r="AB377" s="60"/>
      <c r="AC377" s="59"/>
      <c r="AD377" s="22"/>
      <c r="AE377" s="34"/>
      <c r="AF377" s="33"/>
      <c r="AG377" s="51"/>
      <c r="AH377" s="51"/>
      <c r="AI377" s="51"/>
      <c r="AJ377" s="51"/>
      <c r="AK377" s="51"/>
      <c r="AL377" s="51"/>
    </row>
    <row r="378" spans="1:38" ht="105" customHeight="1">
      <c r="A378" s="57">
        <v>97</v>
      </c>
      <c r="B378" s="87" t="s">
        <v>548</v>
      </c>
      <c r="C378" s="58" t="s">
        <v>18</v>
      </c>
      <c r="D378" s="58" t="s">
        <v>19</v>
      </c>
      <c r="E378" s="58"/>
      <c r="F378" s="39"/>
      <c r="G378" s="60"/>
      <c r="H378" s="39" t="s">
        <v>604</v>
      </c>
      <c r="I378" s="39" t="s">
        <v>604</v>
      </c>
      <c r="J378" s="39"/>
      <c r="K378" s="39"/>
      <c r="L378" s="39"/>
      <c r="M378" s="60"/>
      <c r="N378" s="60"/>
      <c r="O378" s="39" t="s">
        <v>604</v>
      </c>
      <c r="P378" s="39" t="s">
        <v>604</v>
      </c>
      <c r="Q378" s="39"/>
      <c r="R378" s="39"/>
      <c r="S378" s="39"/>
      <c r="T378" s="60"/>
      <c r="U378" s="60"/>
      <c r="V378" s="39" t="s">
        <v>604</v>
      </c>
      <c r="W378" s="39" t="s">
        <v>604</v>
      </c>
      <c r="X378" s="39"/>
      <c r="Y378" s="39"/>
      <c r="Z378" s="39"/>
      <c r="AA378" s="60"/>
      <c r="AB378" s="60"/>
      <c r="AC378" s="59"/>
      <c r="AD378" s="22"/>
      <c r="AE378" s="34"/>
      <c r="AF378" s="33"/>
      <c r="AG378" s="51"/>
      <c r="AH378" s="51"/>
      <c r="AI378" s="51"/>
      <c r="AJ378" s="51"/>
      <c r="AK378" s="51"/>
      <c r="AL378" s="51"/>
    </row>
    <row r="379" spans="1:38" ht="105" customHeight="1">
      <c r="A379" s="57">
        <v>97</v>
      </c>
      <c r="B379" s="87" t="s">
        <v>548</v>
      </c>
      <c r="C379" s="73" t="s">
        <v>488</v>
      </c>
      <c r="D379" s="73" t="s">
        <v>695</v>
      </c>
      <c r="E379" s="73" t="s">
        <v>822</v>
      </c>
      <c r="F379" s="39">
        <v>8</v>
      </c>
      <c r="G379" s="60"/>
      <c r="H379" s="59"/>
      <c r="I379" s="59"/>
      <c r="J379" s="39"/>
      <c r="K379" s="39" t="s">
        <v>176</v>
      </c>
      <c r="L379" s="39" t="s">
        <v>176</v>
      </c>
      <c r="M379" s="60"/>
      <c r="N379" s="60"/>
      <c r="O379" s="59"/>
      <c r="P379" s="59"/>
      <c r="Q379" s="39"/>
      <c r="R379" s="39" t="s">
        <v>178</v>
      </c>
      <c r="S379" s="39" t="s">
        <v>178</v>
      </c>
      <c r="T379" s="113"/>
      <c r="U379" s="113"/>
      <c r="V379" s="59"/>
      <c r="W379" s="59"/>
      <c r="X379" s="39"/>
      <c r="Y379" s="39" t="s">
        <v>178</v>
      </c>
      <c r="Z379" s="39" t="s">
        <v>178</v>
      </c>
      <c r="AA379" s="113"/>
      <c r="AB379" s="113"/>
      <c r="AC379" s="59"/>
      <c r="AD379" s="22"/>
      <c r="AE379" s="114" t="s">
        <v>897</v>
      </c>
      <c r="AF379" s="33"/>
      <c r="AG379" s="51"/>
      <c r="AH379" s="51"/>
      <c r="AI379" s="51"/>
      <c r="AJ379" s="51"/>
      <c r="AK379" s="51"/>
      <c r="AL379" s="51"/>
    </row>
    <row r="380" spans="1:38" ht="105" customHeight="1">
      <c r="A380" s="57">
        <v>98</v>
      </c>
      <c r="B380" s="87" t="s">
        <v>551</v>
      </c>
      <c r="C380" s="58" t="s">
        <v>18</v>
      </c>
      <c r="D380" s="73" t="s">
        <v>19</v>
      </c>
      <c r="E380" s="73"/>
      <c r="F380" s="39"/>
      <c r="G380" s="60"/>
      <c r="H380" s="39" t="s">
        <v>604</v>
      </c>
      <c r="I380" s="39" t="s">
        <v>604</v>
      </c>
      <c r="J380" s="59"/>
      <c r="K380" s="59"/>
      <c r="L380" s="39"/>
      <c r="M380" s="60"/>
      <c r="N380" s="60"/>
      <c r="O380" s="39" t="s">
        <v>604</v>
      </c>
      <c r="P380" s="39" t="s">
        <v>604</v>
      </c>
      <c r="Q380" s="59"/>
      <c r="R380" s="59"/>
      <c r="S380" s="39"/>
      <c r="T380" s="113"/>
      <c r="U380" s="113"/>
      <c r="V380" s="39" t="s">
        <v>604</v>
      </c>
      <c r="W380" s="39" t="s">
        <v>604</v>
      </c>
      <c r="X380" s="59"/>
      <c r="Y380" s="39"/>
      <c r="Z380" s="59"/>
      <c r="AA380" s="113"/>
      <c r="AB380" s="113"/>
      <c r="AC380" s="59"/>
      <c r="AD380" s="22"/>
      <c r="AE380" s="111"/>
      <c r="AF380" s="33"/>
      <c r="AG380" s="51"/>
      <c r="AH380" s="51"/>
      <c r="AI380" s="51"/>
      <c r="AJ380" s="51"/>
      <c r="AK380" s="51"/>
      <c r="AL380" s="51"/>
    </row>
    <row r="381" spans="1:38" ht="105" customHeight="1">
      <c r="A381" s="57">
        <v>98</v>
      </c>
      <c r="B381" s="87" t="s">
        <v>551</v>
      </c>
      <c r="C381" s="58" t="s">
        <v>177</v>
      </c>
      <c r="D381" s="73" t="s">
        <v>695</v>
      </c>
      <c r="E381" s="73" t="s">
        <v>694</v>
      </c>
      <c r="F381" s="39">
        <v>8</v>
      </c>
      <c r="G381" s="60"/>
      <c r="H381" s="39"/>
      <c r="I381" s="39"/>
      <c r="J381" s="59" t="s">
        <v>178</v>
      </c>
      <c r="K381" s="59" t="s">
        <v>178</v>
      </c>
      <c r="L381" s="39"/>
      <c r="M381" s="60"/>
      <c r="N381" s="60"/>
      <c r="O381" s="39"/>
      <c r="P381" s="39"/>
      <c r="Q381" s="59" t="s">
        <v>178</v>
      </c>
      <c r="R381" s="59" t="s">
        <v>176</v>
      </c>
      <c r="S381" s="39"/>
      <c r="T381" s="113"/>
      <c r="U381" s="113"/>
      <c r="V381" s="39"/>
      <c r="W381" s="39"/>
      <c r="X381" s="59"/>
      <c r="Y381" s="59"/>
      <c r="Z381" s="59"/>
      <c r="AA381" s="113"/>
      <c r="AB381" s="113"/>
      <c r="AC381" s="59"/>
      <c r="AD381" s="22"/>
      <c r="AE381" s="114" t="s">
        <v>898</v>
      </c>
      <c r="AF381" s="33"/>
      <c r="AG381" s="51"/>
      <c r="AH381" s="51"/>
      <c r="AI381" s="51"/>
      <c r="AJ381" s="51"/>
      <c r="AK381" s="51"/>
      <c r="AL381" s="51"/>
    </row>
    <row r="382" spans="1:38" ht="105" customHeight="1">
      <c r="A382" s="57">
        <v>98</v>
      </c>
      <c r="B382" s="87" t="s">
        <v>551</v>
      </c>
      <c r="C382" s="58" t="s">
        <v>177</v>
      </c>
      <c r="D382" s="73" t="s">
        <v>695</v>
      </c>
      <c r="E382" s="73" t="s">
        <v>443</v>
      </c>
      <c r="F382" s="39">
        <v>4</v>
      </c>
      <c r="G382" s="60"/>
      <c r="H382" s="59"/>
      <c r="I382" s="59"/>
      <c r="J382" s="59"/>
      <c r="K382" s="59"/>
      <c r="L382" s="59"/>
      <c r="M382" s="60"/>
      <c r="N382" s="60"/>
      <c r="O382" s="59"/>
      <c r="P382" s="59"/>
      <c r="Q382" s="59"/>
      <c r="R382" s="59"/>
      <c r="S382" s="59"/>
      <c r="T382" s="113"/>
      <c r="U382" s="113"/>
      <c r="V382" s="59"/>
      <c r="W382" s="59"/>
      <c r="X382" s="59" t="s">
        <v>176</v>
      </c>
      <c r="Y382" s="39"/>
      <c r="Z382" s="59"/>
      <c r="AA382" s="113"/>
      <c r="AB382" s="113"/>
      <c r="AC382" s="59" t="s">
        <v>694</v>
      </c>
      <c r="AD382" s="22"/>
      <c r="AE382" s="114"/>
      <c r="AF382" s="33"/>
      <c r="AG382" s="51"/>
      <c r="AH382" s="51"/>
      <c r="AI382" s="51"/>
      <c r="AJ382" s="51"/>
      <c r="AK382" s="51"/>
      <c r="AL382" s="51"/>
    </row>
    <row r="383" spans="1:38" ht="105" customHeight="1">
      <c r="A383" s="57">
        <v>99</v>
      </c>
      <c r="B383" s="87" t="s">
        <v>605</v>
      </c>
      <c r="C383" s="58" t="s">
        <v>18</v>
      </c>
      <c r="D383" s="73" t="s">
        <v>19</v>
      </c>
      <c r="E383" s="73"/>
      <c r="F383" s="39"/>
      <c r="G383" s="60"/>
      <c r="H383" s="39"/>
      <c r="I383" s="39"/>
      <c r="J383" s="39"/>
      <c r="K383" s="39">
        <v>206</v>
      </c>
      <c r="L383" s="39">
        <v>206</v>
      </c>
      <c r="M383" s="60"/>
      <c r="N383" s="60"/>
      <c r="O383" s="59"/>
      <c r="P383" s="115"/>
      <c r="Q383" s="59"/>
      <c r="R383" s="39">
        <v>206</v>
      </c>
      <c r="S383" s="39">
        <v>206</v>
      </c>
      <c r="T383" s="113"/>
      <c r="U383" s="113"/>
      <c r="V383" s="59"/>
      <c r="W383" s="115"/>
      <c r="X383" s="59"/>
      <c r="Y383" s="39">
        <v>206</v>
      </c>
      <c r="Z383" s="39">
        <v>206</v>
      </c>
      <c r="AA383" s="113"/>
      <c r="AB383" s="113"/>
      <c r="AC383" s="59"/>
      <c r="AD383" s="22"/>
      <c r="AE383" s="111"/>
      <c r="AF383" s="116"/>
      <c r="AG383" s="51"/>
      <c r="AH383" s="51"/>
      <c r="AI383" s="51"/>
      <c r="AJ383" s="51"/>
      <c r="AK383" s="51"/>
      <c r="AL383" s="51"/>
    </row>
    <row r="384" spans="1:38" ht="105" customHeight="1">
      <c r="A384" s="57">
        <v>99</v>
      </c>
      <c r="B384" s="87" t="s">
        <v>605</v>
      </c>
      <c r="C384" s="58" t="s">
        <v>488</v>
      </c>
      <c r="D384" s="58" t="s">
        <v>748</v>
      </c>
      <c r="E384" s="58" t="s">
        <v>747</v>
      </c>
      <c r="F384" s="39">
        <v>5</v>
      </c>
      <c r="G384" s="60"/>
      <c r="H384" s="59"/>
      <c r="I384" s="39"/>
      <c r="J384" s="59" t="s">
        <v>628</v>
      </c>
      <c r="K384" s="39"/>
      <c r="L384" s="39"/>
      <c r="M384" s="60"/>
      <c r="N384" s="60"/>
      <c r="O384" s="59"/>
      <c r="P384" s="59"/>
      <c r="Q384" s="59" t="s">
        <v>554</v>
      </c>
      <c r="R384" s="39"/>
      <c r="S384" s="39"/>
      <c r="T384" s="60"/>
      <c r="U384" s="60"/>
      <c r="V384" s="59"/>
      <c r="W384" s="59"/>
      <c r="X384" s="59"/>
      <c r="Y384" s="39"/>
      <c r="Z384" s="39"/>
      <c r="AA384" s="113"/>
      <c r="AB384" s="113"/>
      <c r="AC384" s="59"/>
      <c r="AD384" s="22"/>
      <c r="AE384" s="114" t="s">
        <v>791</v>
      </c>
      <c r="AF384" s="116"/>
      <c r="AG384" s="51"/>
      <c r="AH384" s="51"/>
      <c r="AI384" s="51"/>
      <c r="AJ384" s="51"/>
      <c r="AK384" s="51"/>
      <c r="AL384" s="51"/>
    </row>
    <row r="385" spans="1:38" ht="105" customHeight="1">
      <c r="A385" s="57">
        <v>99</v>
      </c>
      <c r="B385" s="87" t="s">
        <v>605</v>
      </c>
      <c r="C385" s="58" t="s">
        <v>488</v>
      </c>
      <c r="D385" s="58" t="s">
        <v>748</v>
      </c>
      <c r="E385" s="58" t="s">
        <v>443</v>
      </c>
      <c r="F385" s="39">
        <v>2</v>
      </c>
      <c r="G385" s="60"/>
      <c r="H385" s="59"/>
      <c r="I385" s="39"/>
      <c r="J385" s="39"/>
      <c r="K385" s="39"/>
      <c r="L385" s="39"/>
      <c r="M385" s="60"/>
      <c r="N385" s="60"/>
      <c r="O385" s="59"/>
      <c r="P385" s="59"/>
      <c r="Q385" s="59"/>
      <c r="R385" s="39"/>
      <c r="S385" s="39"/>
      <c r="T385" s="60"/>
      <c r="U385" s="60"/>
      <c r="V385" s="59" t="s">
        <v>628</v>
      </c>
      <c r="W385" s="59"/>
      <c r="X385" s="59"/>
      <c r="Y385" s="39"/>
      <c r="Z385" s="39"/>
      <c r="AA385" s="113"/>
      <c r="AB385" s="113"/>
      <c r="AC385" s="59" t="s">
        <v>747</v>
      </c>
      <c r="AD385" s="22"/>
      <c r="AE385" s="114"/>
      <c r="AF385" s="116"/>
      <c r="AG385" s="51"/>
      <c r="AH385" s="51"/>
      <c r="AI385" s="51"/>
      <c r="AJ385" s="51"/>
      <c r="AK385" s="51"/>
      <c r="AL385" s="51"/>
    </row>
    <row r="386" spans="1:38" ht="105" customHeight="1">
      <c r="A386" s="57">
        <v>99</v>
      </c>
      <c r="B386" s="87" t="s">
        <v>605</v>
      </c>
      <c r="C386" s="58" t="s">
        <v>177</v>
      </c>
      <c r="D386" s="58" t="s">
        <v>817</v>
      </c>
      <c r="E386" s="58" t="s">
        <v>823</v>
      </c>
      <c r="F386" s="39">
        <v>6</v>
      </c>
      <c r="G386" s="60"/>
      <c r="H386" s="59" t="s">
        <v>554</v>
      </c>
      <c r="I386" s="59" t="s">
        <v>554</v>
      </c>
      <c r="J386" s="59"/>
      <c r="K386" s="39"/>
      <c r="L386" s="39"/>
      <c r="M386" s="60"/>
      <c r="N386" s="60"/>
      <c r="O386" s="59" t="s">
        <v>554</v>
      </c>
      <c r="P386" s="59" t="s">
        <v>554</v>
      </c>
      <c r="Q386" s="59"/>
      <c r="R386" s="39"/>
      <c r="S386" s="39"/>
      <c r="T386" s="60"/>
      <c r="U386" s="60"/>
      <c r="V386" s="59"/>
      <c r="W386" s="59"/>
      <c r="X386" s="59"/>
      <c r="Y386" s="39"/>
      <c r="Z386" s="39"/>
      <c r="AA386" s="113"/>
      <c r="AB386" s="113"/>
      <c r="AC386" s="59"/>
      <c r="AD386" s="22"/>
      <c r="AE386" s="114" t="s">
        <v>631</v>
      </c>
      <c r="AF386" s="116"/>
      <c r="AG386" s="51"/>
      <c r="AH386" s="51"/>
      <c r="AI386" s="51"/>
      <c r="AJ386" s="51"/>
      <c r="AK386" s="51"/>
      <c r="AL386" s="51"/>
    </row>
    <row r="387" spans="1:38" ht="105" customHeight="1">
      <c r="A387" s="57">
        <v>99</v>
      </c>
      <c r="B387" s="87" t="s">
        <v>605</v>
      </c>
      <c r="C387" s="58" t="s">
        <v>177</v>
      </c>
      <c r="D387" s="58" t="s">
        <v>817</v>
      </c>
      <c r="E387" s="58" t="s">
        <v>443</v>
      </c>
      <c r="F387" s="39">
        <v>4</v>
      </c>
      <c r="G387" s="60"/>
      <c r="H387" s="39"/>
      <c r="I387" s="59"/>
      <c r="J387" s="59"/>
      <c r="K387" s="39"/>
      <c r="L387" s="39"/>
      <c r="M387" s="60"/>
      <c r="N387" s="60"/>
      <c r="O387" s="59"/>
      <c r="P387" s="59"/>
      <c r="Q387" s="59"/>
      <c r="R387" s="39"/>
      <c r="S387" s="39"/>
      <c r="T387" s="60"/>
      <c r="U387" s="60"/>
      <c r="V387" s="59"/>
      <c r="W387" s="59"/>
      <c r="X387" s="59" t="s">
        <v>178</v>
      </c>
      <c r="Y387" s="39"/>
      <c r="Z387" s="39"/>
      <c r="AA387" s="113"/>
      <c r="AB387" s="113"/>
      <c r="AC387" s="59" t="s">
        <v>823</v>
      </c>
      <c r="AD387" s="22"/>
      <c r="AE387" s="114"/>
      <c r="AF387" s="116" t="s">
        <v>841</v>
      </c>
      <c r="AG387" s="51"/>
      <c r="AH387" s="51"/>
      <c r="AI387" s="51"/>
      <c r="AJ387" s="51"/>
      <c r="AK387" s="51"/>
      <c r="AL387" s="51"/>
    </row>
    <row r="388" spans="1:38" ht="105" customHeight="1">
      <c r="A388" s="57">
        <v>100</v>
      </c>
      <c r="B388" s="87" t="s">
        <v>606</v>
      </c>
      <c r="C388" s="58" t="s">
        <v>18</v>
      </c>
      <c r="D388" s="58" t="s">
        <v>19</v>
      </c>
      <c r="E388" s="58"/>
      <c r="F388" s="39"/>
      <c r="G388" s="60"/>
      <c r="H388" s="59"/>
      <c r="I388" s="115"/>
      <c r="J388" s="59"/>
      <c r="K388" s="39">
        <v>207</v>
      </c>
      <c r="L388" s="39">
        <v>207</v>
      </c>
      <c r="M388" s="60"/>
      <c r="N388" s="60"/>
      <c r="O388" s="59"/>
      <c r="P388" s="115"/>
      <c r="Q388" s="59"/>
      <c r="R388" s="39">
        <v>207</v>
      </c>
      <c r="S388" s="39">
        <v>207</v>
      </c>
      <c r="T388" s="60"/>
      <c r="U388" s="60"/>
      <c r="V388" s="59"/>
      <c r="W388" s="115"/>
      <c r="X388" s="59"/>
      <c r="Y388" s="39">
        <v>207</v>
      </c>
      <c r="Z388" s="39">
        <v>207</v>
      </c>
      <c r="AA388" s="113"/>
      <c r="AB388" s="113"/>
      <c r="AC388" s="59"/>
      <c r="AD388" s="22"/>
      <c r="AE388" s="111"/>
      <c r="AF388" s="34"/>
      <c r="AG388" s="51"/>
      <c r="AH388" s="51"/>
      <c r="AI388" s="51"/>
      <c r="AJ388" s="51"/>
      <c r="AK388" s="51"/>
      <c r="AL388" s="51"/>
    </row>
    <row r="389" spans="1:38" ht="105" customHeight="1">
      <c r="A389" s="57">
        <v>100</v>
      </c>
      <c r="B389" s="87" t="s">
        <v>606</v>
      </c>
      <c r="C389" s="58" t="s">
        <v>488</v>
      </c>
      <c r="D389" s="58" t="s">
        <v>817</v>
      </c>
      <c r="E389" s="58" t="s">
        <v>823</v>
      </c>
      <c r="F389" s="39">
        <v>6</v>
      </c>
      <c r="G389" s="60"/>
      <c r="H389" s="59" t="s">
        <v>628</v>
      </c>
      <c r="I389" s="59"/>
      <c r="J389" s="59"/>
      <c r="K389" s="39"/>
      <c r="L389" s="39"/>
      <c r="M389" s="60"/>
      <c r="N389" s="60"/>
      <c r="O389" s="59" t="s">
        <v>628</v>
      </c>
      <c r="P389" s="59"/>
      <c r="Q389" s="59"/>
      <c r="R389" s="39"/>
      <c r="S389" s="39"/>
      <c r="T389" s="60"/>
      <c r="U389" s="60"/>
      <c r="V389" s="59"/>
      <c r="W389" s="59"/>
      <c r="X389" s="59" t="s">
        <v>554</v>
      </c>
      <c r="Y389" s="39"/>
      <c r="Z389" s="39"/>
      <c r="AA389" s="113"/>
      <c r="AB389" s="113"/>
      <c r="AC389" s="59"/>
      <c r="AD389" s="22"/>
      <c r="AE389" s="114" t="s">
        <v>790</v>
      </c>
      <c r="AF389" s="34"/>
      <c r="AG389" s="51"/>
      <c r="AH389" s="51"/>
      <c r="AI389" s="51"/>
      <c r="AJ389" s="51"/>
      <c r="AK389" s="51"/>
      <c r="AL389" s="51"/>
    </row>
    <row r="390" spans="1:38" ht="105" customHeight="1">
      <c r="A390" s="57">
        <v>100</v>
      </c>
      <c r="B390" s="87" t="s">
        <v>606</v>
      </c>
      <c r="C390" s="58" t="s">
        <v>175</v>
      </c>
      <c r="D390" s="58" t="s">
        <v>748</v>
      </c>
      <c r="E390" s="58" t="s">
        <v>747</v>
      </c>
      <c r="F390" s="39">
        <v>5</v>
      </c>
      <c r="G390" s="60"/>
      <c r="H390" s="59"/>
      <c r="I390" s="59"/>
      <c r="J390" s="59" t="s">
        <v>176</v>
      </c>
      <c r="K390" s="39"/>
      <c r="L390" s="39"/>
      <c r="M390" s="60"/>
      <c r="N390" s="60"/>
      <c r="O390" s="59"/>
      <c r="P390" s="59" t="s">
        <v>628</v>
      </c>
      <c r="Q390" s="59"/>
      <c r="R390" s="39"/>
      <c r="S390" s="39"/>
      <c r="T390" s="60"/>
      <c r="U390" s="60"/>
      <c r="V390" s="59" t="s">
        <v>178</v>
      </c>
      <c r="W390" s="59"/>
      <c r="X390" s="59"/>
      <c r="Y390" s="39"/>
      <c r="Z390" s="39"/>
      <c r="AA390" s="113"/>
      <c r="AB390" s="113"/>
      <c r="AC390" s="59"/>
      <c r="AD390" s="22"/>
      <c r="AE390" s="114" t="s">
        <v>673</v>
      </c>
      <c r="AF390" s="34"/>
      <c r="AG390" s="51"/>
      <c r="AH390" s="51"/>
      <c r="AI390" s="51"/>
      <c r="AJ390" s="51"/>
      <c r="AK390" s="51"/>
      <c r="AL390" s="51"/>
    </row>
    <row r="391" spans="1:38" s="118" customFormat="1" ht="105" customHeight="1">
      <c r="A391" s="57">
        <v>101</v>
      </c>
      <c r="B391" s="87" t="s">
        <v>182</v>
      </c>
      <c r="C391" s="58" t="s">
        <v>87</v>
      </c>
      <c r="D391" s="58" t="s">
        <v>111</v>
      </c>
      <c r="E391" s="58" t="s">
        <v>668</v>
      </c>
      <c r="F391" s="39"/>
      <c r="G391" s="60"/>
      <c r="H391" s="39" t="s">
        <v>671</v>
      </c>
      <c r="I391" s="39" t="s">
        <v>671</v>
      </c>
      <c r="J391" s="39" t="s">
        <v>671</v>
      </c>
      <c r="K391" s="39" t="s">
        <v>671</v>
      </c>
      <c r="L391" s="39" t="s">
        <v>671</v>
      </c>
      <c r="M391" s="60"/>
      <c r="N391" s="60"/>
      <c r="O391" s="39"/>
      <c r="P391" s="39"/>
      <c r="Q391" s="39"/>
      <c r="R391" s="39"/>
      <c r="S391" s="39"/>
      <c r="T391" s="60"/>
      <c r="U391" s="60"/>
      <c r="V391" s="39"/>
      <c r="W391" s="39"/>
      <c r="X391" s="39"/>
      <c r="Y391" s="39"/>
      <c r="Z391" s="39"/>
      <c r="AA391" s="60"/>
      <c r="AB391" s="60"/>
      <c r="AC391" s="59"/>
      <c r="AD391" s="22"/>
      <c r="AE391" s="111"/>
      <c r="AF391" s="34"/>
      <c r="AG391" s="51"/>
      <c r="AH391" s="51"/>
      <c r="AI391" s="51"/>
      <c r="AJ391" s="117"/>
      <c r="AK391" s="117"/>
      <c r="AL391" s="117"/>
    </row>
    <row r="392" spans="1:38" s="118" customFormat="1" ht="105" customHeight="1">
      <c r="A392" s="57">
        <v>102</v>
      </c>
      <c r="B392" s="87" t="s">
        <v>506</v>
      </c>
      <c r="C392" s="58" t="s">
        <v>180</v>
      </c>
      <c r="D392" s="58" t="s">
        <v>484</v>
      </c>
      <c r="E392" s="58" t="s">
        <v>744</v>
      </c>
      <c r="F392" s="39">
        <v>8</v>
      </c>
      <c r="G392" s="60"/>
      <c r="H392" s="39"/>
      <c r="I392" s="39" t="s">
        <v>178</v>
      </c>
      <c r="J392" s="39" t="s">
        <v>67</v>
      </c>
      <c r="K392" s="39"/>
      <c r="L392" s="39"/>
      <c r="M392" s="60"/>
      <c r="N392" s="60"/>
      <c r="O392" s="39" t="s">
        <v>176</v>
      </c>
      <c r="P392" s="39"/>
      <c r="Q392" s="39" t="s">
        <v>181</v>
      </c>
      <c r="R392" s="39"/>
      <c r="S392" s="39"/>
      <c r="T392" s="60"/>
      <c r="U392" s="60"/>
      <c r="V392" s="39"/>
      <c r="W392" s="39" t="s">
        <v>178</v>
      </c>
      <c r="X392" s="39"/>
      <c r="Y392" s="39"/>
      <c r="Z392" s="39" t="s">
        <v>176</v>
      </c>
      <c r="AA392" s="60"/>
      <c r="AB392" s="60"/>
      <c r="AC392" s="108"/>
      <c r="AD392" s="22"/>
      <c r="AE392" s="114" t="s">
        <v>899</v>
      </c>
      <c r="AF392" s="34"/>
      <c r="AG392" s="51"/>
      <c r="AH392" s="51"/>
      <c r="AI392" s="51"/>
      <c r="AJ392" s="117"/>
      <c r="AK392" s="117"/>
      <c r="AL392" s="117"/>
    </row>
    <row r="393" spans="1:38" s="118" customFormat="1" ht="105" customHeight="1">
      <c r="A393" s="57">
        <v>102</v>
      </c>
      <c r="B393" s="87" t="s">
        <v>506</v>
      </c>
      <c r="C393" s="58" t="s">
        <v>91</v>
      </c>
      <c r="D393" s="58" t="s">
        <v>635</v>
      </c>
      <c r="E393" s="58" t="s">
        <v>456</v>
      </c>
      <c r="F393" s="39">
        <v>4</v>
      </c>
      <c r="G393" s="60"/>
      <c r="H393" s="39"/>
      <c r="I393" s="39"/>
      <c r="J393" s="39"/>
      <c r="K393" s="39"/>
      <c r="L393" s="39" t="s">
        <v>56</v>
      </c>
      <c r="M393" s="60"/>
      <c r="N393" s="60"/>
      <c r="O393" s="39"/>
      <c r="P393" s="39" t="s">
        <v>56</v>
      </c>
      <c r="Q393" s="39"/>
      <c r="R393" s="39"/>
      <c r="S393" s="39"/>
      <c r="T393" s="60"/>
      <c r="U393" s="60"/>
      <c r="V393" s="39" t="s">
        <v>56</v>
      </c>
      <c r="W393" s="39"/>
      <c r="X393" s="39"/>
      <c r="Y393" s="39"/>
      <c r="Z393" s="39"/>
      <c r="AA393" s="60"/>
      <c r="AB393" s="60"/>
      <c r="AC393" s="108" t="s">
        <v>849</v>
      </c>
      <c r="AD393" s="22">
        <f>60-33</f>
        <v>27</v>
      </c>
      <c r="AE393" s="114" t="s">
        <v>900</v>
      </c>
      <c r="AF393" s="34"/>
      <c r="AG393" s="51"/>
      <c r="AH393" s="51"/>
      <c r="AI393" s="51"/>
      <c r="AJ393" s="117"/>
      <c r="AK393" s="117"/>
      <c r="AL393" s="117"/>
    </row>
    <row r="394" spans="1:38" s="118" customFormat="1" ht="105" customHeight="1">
      <c r="A394" s="57">
        <v>102</v>
      </c>
      <c r="B394" s="87" t="s">
        <v>506</v>
      </c>
      <c r="C394" s="58" t="s">
        <v>399</v>
      </c>
      <c r="D394" s="58" t="s">
        <v>743</v>
      </c>
      <c r="E394" s="58" t="s">
        <v>746</v>
      </c>
      <c r="F394" s="39">
        <v>5</v>
      </c>
      <c r="G394" s="60"/>
      <c r="H394" s="39"/>
      <c r="I394" s="39"/>
      <c r="J394" s="39"/>
      <c r="K394" s="72" t="s">
        <v>44</v>
      </c>
      <c r="L394" s="39"/>
      <c r="M394" s="60"/>
      <c r="N394" s="60"/>
      <c r="O394" s="39"/>
      <c r="P394" s="39"/>
      <c r="Q394" s="39"/>
      <c r="R394" s="39" t="s">
        <v>67</v>
      </c>
      <c r="S394" s="39" t="s">
        <v>67</v>
      </c>
      <c r="T394" s="60"/>
      <c r="U394" s="60"/>
      <c r="V394" s="161"/>
      <c r="W394" s="39"/>
      <c r="X394" s="59" t="s">
        <v>67</v>
      </c>
      <c r="Y394" s="39"/>
      <c r="Z394" s="39"/>
      <c r="AA394" s="60"/>
      <c r="AB394" s="60"/>
      <c r="AC394" s="108"/>
      <c r="AD394" s="22"/>
      <c r="AE394" s="75" t="s">
        <v>759</v>
      </c>
      <c r="AF394" s="34"/>
      <c r="AG394" s="51"/>
      <c r="AH394" s="51"/>
      <c r="AI394" s="51"/>
      <c r="AJ394" s="117"/>
      <c r="AK394" s="117"/>
      <c r="AL394" s="117"/>
    </row>
    <row r="395" spans="1:38" s="118" customFormat="1" ht="105" customHeight="1">
      <c r="A395" s="92">
        <v>103</v>
      </c>
      <c r="B395" s="87" t="s">
        <v>507</v>
      </c>
      <c r="C395" s="58" t="s">
        <v>91</v>
      </c>
      <c r="D395" s="58" t="s">
        <v>635</v>
      </c>
      <c r="E395" s="58" t="s">
        <v>456</v>
      </c>
      <c r="F395" s="39">
        <v>4</v>
      </c>
      <c r="G395" s="60"/>
      <c r="H395" s="39"/>
      <c r="I395" s="39"/>
      <c r="J395" s="39"/>
      <c r="K395" s="39"/>
      <c r="L395" s="39" t="s">
        <v>56</v>
      </c>
      <c r="M395" s="60"/>
      <c r="N395" s="60"/>
      <c r="O395" s="39"/>
      <c r="P395" s="39" t="s">
        <v>56</v>
      </c>
      <c r="Q395" s="39"/>
      <c r="R395" s="39"/>
      <c r="S395" s="39"/>
      <c r="T395" s="60"/>
      <c r="U395" s="60"/>
      <c r="V395" s="39" t="s">
        <v>56</v>
      </c>
      <c r="W395" s="39"/>
      <c r="X395" s="39"/>
      <c r="Y395" s="39"/>
      <c r="Z395" s="39"/>
      <c r="AA395" s="60"/>
      <c r="AB395" s="60"/>
      <c r="AC395" s="108" t="s">
        <v>850</v>
      </c>
      <c r="AD395" s="22">
        <f>21+12</f>
        <v>33</v>
      </c>
      <c r="AE395" s="75" t="s">
        <v>900</v>
      </c>
      <c r="AF395" s="34"/>
      <c r="AG395" s="51"/>
      <c r="AH395" s="51"/>
      <c r="AI395" s="51"/>
      <c r="AJ395" s="117"/>
      <c r="AK395" s="117"/>
      <c r="AL395" s="117"/>
    </row>
    <row r="396" spans="1:38" s="118" customFormat="1" ht="105" customHeight="1">
      <c r="A396" s="92">
        <v>103</v>
      </c>
      <c r="B396" s="87" t="s">
        <v>507</v>
      </c>
      <c r="C396" s="58" t="s">
        <v>382</v>
      </c>
      <c r="D396" s="58" t="s">
        <v>521</v>
      </c>
      <c r="E396" s="58" t="s">
        <v>952</v>
      </c>
      <c r="F396" s="39">
        <v>8</v>
      </c>
      <c r="G396" s="60"/>
      <c r="H396" s="39"/>
      <c r="I396" s="39"/>
      <c r="J396" s="39" t="s">
        <v>181</v>
      </c>
      <c r="K396" s="39" t="s">
        <v>67</v>
      </c>
      <c r="L396" s="39"/>
      <c r="M396" s="60"/>
      <c r="N396" s="60"/>
      <c r="O396" s="39"/>
      <c r="P396" s="39"/>
      <c r="Q396" s="39"/>
      <c r="R396" s="39" t="s">
        <v>181</v>
      </c>
      <c r="S396" s="39" t="s">
        <v>181</v>
      </c>
      <c r="T396" s="60"/>
      <c r="U396" s="60"/>
      <c r="V396" s="39"/>
      <c r="W396" s="39" t="s">
        <v>181</v>
      </c>
      <c r="X396" s="39" t="s">
        <v>181</v>
      </c>
      <c r="Y396" s="39"/>
      <c r="Z396" s="39"/>
      <c r="AA396" s="60"/>
      <c r="AB396" s="60"/>
      <c r="AC396" s="108"/>
      <c r="AD396" s="22"/>
      <c r="AE396" s="75"/>
      <c r="AF396" s="34"/>
      <c r="AG396" s="51"/>
      <c r="AH396" s="51"/>
      <c r="AI396" s="51"/>
      <c r="AJ396" s="117"/>
      <c r="AK396" s="117"/>
      <c r="AL396" s="117"/>
    </row>
    <row r="397" spans="1:38" s="118" customFormat="1" ht="105" customHeight="1">
      <c r="A397" s="92">
        <v>103</v>
      </c>
      <c r="B397" s="87" t="s">
        <v>507</v>
      </c>
      <c r="C397" s="58" t="s">
        <v>183</v>
      </c>
      <c r="D397" s="58" t="s">
        <v>918</v>
      </c>
      <c r="E397" s="58" t="s">
        <v>953</v>
      </c>
      <c r="F397" s="39">
        <v>8</v>
      </c>
      <c r="G397" s="60"/>
      <c r="H397" s="39" t="s">
        <v>67</v>
      </c>
      <c r="I397" s="39" t="s">
        <v>67</v>
      </c>
      <c r="J397" s="39"/>
      <c r="K397" s="39"/>
      <c r="L397" s="39"/>
      <c r="M397" s="60"/>
      <c r="N397" s="60"/>
      <c r="O397" s="39" t="s">
        <v>66</v>
      </c>
      <c r="P397" s="39"/>
      <c r="Q397" s="39" t="s">
        <v>67</v>
      </c>
      <c r="R397" s="39"/>
      <c r="S397" s="39"/>
      <c r="T397" s="60"/>
      <c r="U397" s="60"/>
      <c r="V397" s="39"/>
      <c r="W397" s="39"/>
      <c r="X397" s="39"/>
      <c r="Y397" s="39" t="s">
        <v>67</v>
      </c>
      <c r="Z397" s="39" t="s">
        <v>67</v>
      </c>
      <c r="AA397" s="60"/>
      <c r="AB397" s="60"/>
      <c r="AC397" s="108"/>
      <c r="AD397" s="22"/>
      <c r="AE397" s="75"/>
      <c r="AF397" s="34"/>
      <c r="AG397" s="51"/>
      <c r="AH397" s="51"/>
      <c r="AI397" s="51"/>
      <c r="AJ397" s="117"/>
      <c r="AK397" s="117"/>
      <c r="AL397" s="117"/>
    </row>
    <row r="398" spans="1:38" s="118" customFormat="1" ht="105" customHeight="1">
      <c r="A398" s="92">
        <v>104</v>
      </c>
      <c r="B398" s="87" t="s">
        <v>680</v>
      </c>
      <c r="C398" s="58" t="s">
        <v>55</v>
      </c>
      <c r="D398" s="58" t="s">
        <v>455</v>
      </c>
      <c r="E398" s="58" t="s">
        <v>456</v>
      </c>
      <c r="F398" s="39">
        <v>4</v>
      </c>
      <c r="G398" s="60"/>
      <c r="H398" s="59"/>
      <c r="I398" s="59"/>
      <c r="J398" s="59"/>
      <c r="K398" s="59"/>
      <c r="L398" s="59" t="s">
        <v>56</v>
      </c>
      <c r="M398" s="60"/>
      <c r="N398" s="60"/>
      <c r="O398" s="59"/>
      <c r="P398" s="59" t="s">
        <v>56</v>
      </c>
      <c r="Q398" s="59"/>
      <c r="R398" s="59"/>
      <c r="S398" s="59"/>
      <c r="T398" s="60"/>
      <c r="U398" s="60"/>
      <c r="V398" s="59"/>
      <c r="W398" s="59"/>
      <c r="X398" s="59"/>
      <c r="Y398" s="59"/>
      <c r="Z398" s="59" t="s">
        <v>56</v>
      </c>
      <c r="AA398" s="60"/>
      <c r="AB398" s="60"/>
      <c r="AC398" s="108"/>
      <c r="AD398" s="22"/>
      <c r="AE398" s="75" t="s">
        <v>761</v>
      </c>
      <c r="AF398" s="34"/>
      <c r="AG398" s="51"/>
      <c r="AH398" s="51"/>
      <c r="AI398" s="51"/>
      <c r="AJ398" s="117"/>
      <c r="AK398" s="117"/>
      <c r="AL398" s="117"/>
    </row>
    <row r="399" spans="1:38" s="118" customFormat="1" ht="105" customHeight="1">
      <c r="A399" s="92">
        <v>104</v>
      </c>
      <c r="B399" s="87" t="s">
        <v>680</v>
      </c>
      <c r="C399" s="58" t="s">
        <v>399</v>
      </c>
      <c r="D399" s="58" t="s">
        <v>532</v>
      </c>
      <c r="E399" s="58" t="s">
        <v>683</v>
      </c>
      <c r="F399" s="39">
        <v>5</v>
      </c>
      <c r="G399" s="60"/>
      <c r="H399" s="59" t="s">
        <v>181</v>
      </c>
      <c r="I399" s="59"/>
      <c r="J399" s="59"/>
      <c r="K399" s="59"/>
      <c r="L399" s="59"/>
      <c r="M399" s="60"/>
      <c r="N399" s="60"/>
      <c r="O399" s="59"/>
      <c r="P399" s="59"/>
      <c r="Q399" s="59"/>
      <c r="R399" s="59"/>
      <c r="S399" s="59"/>
      <c r="T399" s="60"/>
      <c r="U399" s="60"/>
      <c r="V399" s="59"/>
      <c r="W399" s="59"/>
      <c r="X399" s="59"/>
      <c r="Y399" s="59"/>
      <c r="Z399" s="59"/>
      <c r="AA399" s="60"/>
      <c r="AB399" s="60"/>
      <c r="AC399" s="108"/>
      <c r="AD399" s="22"/>
      <c r="AE399" s="75" t="s">
        <v>720</v>
      </c>
      <c r="AF399" s="34"/>
      <c r="AG399" s="51"/>
      <c r="AH399" s="51"/>
      <c r="AI399" s="51"/>
      <c r="AJ399" s="117"/>
      <c r="AK399" s="117"/>
      <c r="AL399" s="117"/>
    </row>
    <row r="400" spans="1:38" s="118" customFormat="1" ht="105" customHeight="1">
      <c r="A400" s="92">
        <v>104</v>
      </c>
      <c r="B400" s="87" t="s">
        <v>680</v>
      </c>
      <c r="C400" s="58" t="s">
        <v>399</v>
      </c>
      <c r="D400" s="58" t="s">
        <v>532</v>
      </c>
      <c r="E400" s="58" t="s">
        <v>443</v>
      </c>
      <c r="F400" s="39">
        <v>2</v>
      </c>
      <c r="G400" s="60"/>
      <c r="H400" s="59"/>
      <c r="I400" s="39"/>
      <c r="J400" s="39"/>
      <c r="K400" s="39"/>
      <c r="L400" s="39"/>
      <c r="M400" s="60"/>
      <c r="N400" s="60"/>
      <c r="O400" s="59" t="s">
        <v>67</v>
      </c>
      <c r="P400" s="59"/>
      <c r="Q400" s="59"/>
      <c r="R400" s="59"/>
      <c r="S400" s="59"/>
      <c r="T400" s="60"/>
      <c r="U400" s="60"/>
      <c r="V400" s="59"/>
      <c r="W400" s="59"/>
      <c r="X400" s="59"/>
      <c r="Y400" s="59"/>
      <c r="Z400" s="59"/>
      <c r="AA400" s="60"/>
      <c r="AB400" s="60"/>
      <c r="AC400" s="108" t="s">
        <v>683</v>
      </c>
      <c r="AD400" s="22"/>
      <c r="AE400" s="75"/>
      <c r="AF400" s="34"/>
      <c r="AG400" s="51"/>
      <c r="AH400" s="51"/>
      <c r="AI400" s="51"/>
      <c r="AJ400" s="117"/>
      <c r="AK400" s="117"/>
      <c r="AL400" s="117"/>
    </row>
    <row r="401" spans="1:38" s="118" customFormat="1" ht="105" customHeight="1">
      <c r="A401" s="92">
        <v>104</v>
      </c>
      <c r="B401" s="87" t="s">
        <v>680</v>
      </c>
      <c r="C401" s="58" t="s">
        <v>423</v>
      </c>
      <c r="D401" s="58" t="s">
        <v>532</v>
      </c>
      <c r="E401" s="58" t="s">
        <v>443</v>
      </c>
      <c r="F401" s="39">
        <v>2</v>
      </c>
      <c r="G401" s="60"/>
      <c r="H401" s="59"/>
      <c r="I401" s="39"/>
      <c r="J401" s="39"/>
      <c r="K401" s="39"/>
      <c r="L401" s="39"/>
      <c r="M401" s="60"/>
      <c r="N401" s="60"/>
      <c r="O401" s="59" t="s">
        <v>67</v>
      </c>
      <c r="P401" s="59"/>
      <c r="Q401" s="59"/>
      <c r="R401" s="59"/>
      <c r="S401" s="59"/>
      <c r="T401" s="60"/>
      <c r="U401" s="60"/>
      <c r="V401" s="59"/>
      <c r="W401" s="59"/>
      <c r="X401" s="59"/>
      <c r="Y401" s="59"/>
      <c r="Z401" s="59"/>
      <c r="AA401" s="60"/>
      <c r="AB401" s="60"/>
      <c r="AC401" s="108" t="s">
        <v>683</v>
      </c>
      <c r="AD401" s="22"/>
      <c r="AE401" s="75"/>
      <c r="AF401" s="34"/>
      <c r="AG401" s="51"/>
      <c r="AH401" s="51"/>
      <c r="AI401" s="51"/>
      <c r="AJ401" s="117"/>
      <c r="AK401" s="117"/>
      <c r="AL401" s="117"/>
    </row>
    <row r="402" spans="1:38" s="118" customFormat="1" ht="105" customHeight="1">
      <c r="A402" s="92">
        <v>104</v>
      </c>
      <c r="B402" s="87" t="s">
        <v>680</v>
      </c>
      <c r="C402" s="58" t="s">
        <v>180</v>
      </c>
      <c r="D402" s="58" t="s">
        <v>118</v>
      </c>
      <c r="E402" s="58" t="s">
        <v>994</v>
      </c>
      <c r="F402" s="39">
        <v>6</v>
      </c>
      <c r="G402" s="60"/>
      <c r="H402" s="39"/>
      <c r="I402" s="59"/>
      <c r="J402" s="39"/>
      <c r="K402" s="59" t="s">
        <v>181</v>
      </c>
      <c r="L402" s="59"/>
      <c r="M402" s="60"/>
      <c r="N402" s="60"/>
      <c r="O402" s="59"/>
      <c r="P402" s="59"/>
      <c r="Q402" s="59"/>
      <c r="R402" s="59"/>
      <c r="S402" s="59" t="s">
        <v>176</v>
      </c>
      <c r="T402" s="60"/>
      <c r="U402" s="60"/>
      <c r="V402" s="59" t="s">
        <v>181</v>
      </c>
      <c r="W402" s="59"/>
      <c r="X402" s="59"/>
      <c r="Y402" s="59" t="s">
        <v>176</v>
      </c>
      <c r="Z402" s="59"/>
      <c r="AA402" s="60"/>
      <c r="AB402" s="60"/>
      <c r="AC402" s="108"/>
      <c r="AD402" s="22"/>
      <c r="AE402" s="75"/>
      <c r="AF402" s="34"/>
      <c r="AG402" s="51"/>
      <c r="AH402" s="51"/>
      <c r="AI402" s="51"/>
      <c r="AJ402" s="117"/>
      <c r="AK402" s="117"/>
      <c r="AL402" s="117"/>
    </row>
    <row r="403" spans="1:38" s="118" customFormat="1" ht="105" customHeight="1">
      <c r="A403" s="92">
        <v>104</v>
      </c>
      <c r="B403" s="87" t="s">
        <v>680</v>
      </c>
      <c r="C403" s="58" t="s">
        <v>46</v>
      </c>
      <c r="D403" s="58" t="s">
        <v>35</v>
      </c>
      <c r="E403" s="58" t="s">
        <v>171</v>
      </c>
      <c r="F403" s="39">
        <v>5</v>
      </c>
      <c r="G403" s="60"/>
      <c r="H403" s="59"/>
      <c r="I403" s="59" t="s">
        <v>47</v>
      </c>
      <c r="J403" s="59" t="s">
        <v>47</v>
      </c>
      <c r="K403" s="59"/>
      <c r="L403" s="59"/>
      <c r="M403" s="60"/>
      <c r="N403" s="60"/>
      <c r="O403" s="59"/>
      <c r="P403" s="59"/>
      <c r="Q403" s="59" t="s">
        <v>47</v>
      </c>
      <c r="R403" s="59" t="s">
        <v>47</v>
      </c>
      <c r="S403" s="59"/>
      <c r="T403" s="60"/>
      <c r="U403" s="60"/>
      <c r="V403" s="59"/>
      <c r="W403" s="59" t="s">
        <v>47</v>
      </c>
      <c r="X403" s="59" t="s">
        <v>47</v>
      </c>
      <c r="Y403" s="59"/>
      <c r="Z403" s="59"/>
      <c r="AA403" s="60"/>
      <c r="AB403" s="60"/>
      <c r="AC403" s="59" t="s">
        <v>839</v>
      </c>
      <c r="AD403" s="22">
        <f>90</f>
        <v>90</v>
      </c>
      <c r="AE403" s="75" t="s">
        <v>893</v>
      </c>
      <c r="AF403" s="34"/>
      <c r="AG403" s="51"/>
      <c r="AH403" s="51"/>
      <c r="AI403" s="51"/>
      <c r="AJ403" s="117"/>
      <c r="AK403" s="117"/>
      <c r="AL403" s="117"/>
    </row>
    <row r="404" spans="1:38" s="118" customFormat="1" ht="105" customHeight="1">
      <c r="A404" s="92">
        <v>104</v>
      </c>
      <c r="B404" s="87" t="s">
        <v>681</v>
      </c>
      <c r="C404" s="58" t="s">
        <v>46</v>
      </c>
      <c r="D404" s="58" t="s">
        <v>35</v>
      </c>
      <c r="E404" s="58" t="s">
        <v>171</v>
      </c>
      <c r="F404" s="39">
        <v>5</v>
      </c>
      <c r="G404" s="60"/>
      <c r="H404" s="59"/>
      <c r="I404" s="59" t="s">
        <v>47</v>
      </c>
      <c r="J404" s="59" t="s">
        <v>47</v>
      </c>
      <c r="K404" s="59"/>
      <c r="L404" s="59"/>
      <c r="M404" s="60"/>
      <c r="N404" s="60"/>
      <c r="O404" s="59"/>
      <c r="P404" s="59"/>
      <c r="Q404" s="59" t="s">
        <v>47</v>
      </c>
      <c r="R404" s="59" t="s">
        <v>47</v>
      </c>
      <c r="S404" s="59"/>
      <c r="T404" s="60"/>
      <c r="U404" s="60"/>
      <c r="V404" s="59"/>
      <c r="W404" s="59" t="s">
        <v>47</v>
      </c>
      <c r="X404" s="59" t="s">
        <v>47</v>
      </c>
      <c r="Y404" s="59"/>
      <c r="Z404" s="59"/>
      <c r="AA404" s="60"/>
      <c r="AB404" s="60"/>
      <c r="AC404" s="59" t="s">
        <v>840</v>
      </c>
      <c r="AD404" s="22"/>
      <c r="AE404" s="75" t="s">
        <v>893</v>
      </c>
      <c r="AF404" s="83"/>
      <c r="AG404" s="51"/>
      <c r="AH404" s="51"/>
      <c r="AI404" s="51"/>
      <c r="AJ404" s="117"/>
      <c r="AK404" s="117"/>
      <c r="AL404" s="117"/>
    </row>
    <row r="405" spans="1:38" s="118" customFormat="1" ht="105" customHeight="1">
      <c r="A405" s="92">
        <v>104</v>
      </c>
      <c r="B405" s="87" t="s">
        <v>681</v>
      </c>
      <c r="C405" s="58" t="s">
        <v>382</v>
      </c>
      <c r="D405" s="58" t="s">
        <v>836</v>
      </c>
      <c r="E405" s="58" t="s">
        <v>835</v>
      </c>
      <c r="F405" s="39">
        <v>5</v>
      </c>
      <c r="G405" s="60"/>
      <c r="H405" s="59" t="s">
        <v>130</v>
      </c>
      <c r="I405" s="59"/>
      <c r="J405" s="39"/>
      <c r="K405" s="59"/>
      <c r="L405" s="59" t="s">
        <v>181</v>
      </c>
      <c r="M405" s="60"/>
      <c r="N405" s="60"/>
      <c r="O405" s="59" t="s">
        <v>44</v>
      </c>
      <c r="P405" s="59" t="s">
        <v>67</v>
      </c>
      <c r="Q405" s="59"/>
      <c r="R405" s="59"/>
      <c r="S405" s="59"/>
      <c r="T405" s="60"/>
      <c r="U405" s="60"/>
      <c r="V405" s="59"/>
      <c r="W405" s="59"/>
      <c r="X405" s="59"/>
      <c r="Y405" s="59" t="s">
        <v>628</v>
      </c>
      <c r="Z405" s="59" t="s">
        <v>628</v>
      </c>
      <c r="AA405" s="60"/>
      <c r="AB405" s="60"/>
      <c r="AC405" s="108"/>
      <c r="AD405" s="22"/>
      <c r="AE405" s="160" t="s">
        <v>688</v>
      </c>
      <c r="AF405" s="83"/>
      <c r="AG405" s="51"/>
      <c r="AH405" s="51"/>
      <c r="AI405" s="51"/>
      <c r="AJ405" s="117"/>
      <c r="AK405" s="117"/>
      <c r="AL405" s="117"/>
    </row>
    <row r="406" spans="1:38" s="118" customFormat="1" ht="105" customHeight="1">
      <c r="A406" s="92">
        <v>104</v>
      </c>
      <c r="B406" s="87" t="s">
        <v>681</v>
      </c>
      <c r="C406" s="58" t="s">
        <v>91</v>
      </c>
      <c r="D406" s="58" t="s">
        <v>455</v>
      </c>
      <c r="E406" s="58" t="s">
        <v>456</v>
      </c>
      <c r="F406" s="39">
        <v>4</v>
      </c>
      <c r="G406" s="60"/>
      <c r="H406" s="39"/>
      <c r="I406" s="39"/>
      <c r="J406" s="39"/>
      <c r="K406" s="59"/>
      <c r="L406" s="39"/>
      <c r="M406" s="60"/>
      <c r="N406" s="60"/>
      <c r="O406" s="59"/>
      <c r="P406" s="59"/>
      <c r="Q406" s="59"/>
      <c r="R406" s="59"/>
      <c r="S406" s="39" t="s">
        <v>57</v>
      </c>
      <c r="T406" s="60"/>
      <c r="U406" s="60"/>
      <c r="V406" s="59" t="s">
        <v>57</v>
      </c>
      <c r="W406" s="59"/>
      <c r="X406" s="59"/>
      <c r="Y406" s="39"/>
      <c r="Z406" s="59"/>
      <c r="AA406" s="60"/>
      <c r="AB406" s="60"/>
      <c r="AC406" s="108"/>
      <c r="AD406" s="22"/>
      <c r="AE406" s="75"/>
      <c r="AF406" s="83"/>
      <c r="AG406" s="51"/>
      <c r="AH406" s="51"/>
      <c r="AI406" s="51"/>
      <c r="AJ406" s="117"/>
      <c r="AK406" s="117"/>
      <c r="AL406" s="117"/>
    </row>
    <row r="407" spans="1:38" s="118" customFormat="1" ht="105" customHeight="1">
      <c r="A407" s="92">
        <v>105</v>
      </c>
      <c r="B407" s="87" t="s">
        <v>607</v>
      </c>
      <c r="C407" s="58" t="s">
        <v>18</v>
      </c>
      <c r="D407" s="58" t="s">
        <v>19</v>
      </c>
      <c r="E407" s="58"/>
      <c r="F407" s="39"/>
      <c r="G407" s="60"/>
      <c r="H407" s="39"/>
      <c r="I407" s="39"/>
      <c r="J407" s="39"/>
      <c r="K407" s="59">
        <v>208</v>
      </c>
      <c r="L407" s="59">
        <v>208</v>
      </c>
      <c r="M407" s="60"/>
      <c r="N407" s="60"/>
      <c r="O407" s="59"/>
      <c r="P407" s="59"/>
      <c r="Q407" s="59"/>
      <c r="R407" s="59">
        <v>208</v>
      </c>
      <c r="S407" s="59">
        <v>208</v>
      </c>
      <c r="T407" s="60"/>
      <c r="U407" s="60"/>
      <c r="V407" s="59"/>
      <c r="W407" s="59"/>
      <c r="X407" s="59"/>
      <c r="Y407" s="59">
        <v>208</v>
      </c>
      <c r="Z407" s="59">
        <v>208</v>
      </c>
      <c r="AA407" s="60"/>
      <c r="AB407" s="60"/>
      <c r="AC407" s="108"/>
      <c r="AD407" s="22"/>
      <c r="AE407" s="34"/>
      <c r="AF407" s="83"/>
      <c r="AG407" s="51"/>
      <c r="AH407" s="51"/>
      <c r="AI407" s="51"/>
      <c r="AJ407" s="117"/>
      <c r="AK407" s="117"/>
      <c r="AL407" s="117"/>
    </row>
    <row r="408" spans="1:38" s="118" customFormat="1" ht="105" customHeight="1">
      <c r="A408" s="92">
        <v>105</v>
      </c>
      <c r="B408" s="87" t="s">
        <v>607</v>
      </c>
      <c r="C408" s="58" t="s">
        <v>382</v>
      </c>
      <c r="D408" s="58" t="s">
        <v>684</v>
      </c>
      <c r="E408" s="58" t="s">
        <v>443</v>
      </c>
      <c r="F408" s="39">
        <v>2</v>
      </c>
      <c r="G408" s="60"/>
      <c r="H408" s="39" t="s">
        <v>84</v>
      </c>
      <c r="I408" s="39"/>
      <c r="J408" s="39"/>
      <c r="K408" s="39"/>
      <c r="L408" s="39"/>
      <c r="M408" s="60"/>
      <c r="N408" s="60"/>
      <c r="O408" s="39"/>
      <c r="P408" s="39"/>
      <c r="Q408" s="39"/>
      <c r="R408" s="39"/>
      <c r="S408" s="39"/>
      <c r="T408" s="60"/>
      <c r="U408" s="60"/>
      <c r="V408" s="39"/>
      <c r="W408" s="39"/>
      <c r="X408" s="39"/>
      <c r="Y408" s="39"/>
      <c r="Z408" s="39"/>
      <c r="AA408" s="60"/>
      <c r="AB408" s="60"/>
      <c r="AC408" s="108" t="s">
        <v>716</v>
      </c>
      <c r="AD408" s="22"/>
      <c r="AE408" s="75" t="s">
        <v>901</v>
      </c>
      <c r="AF408" s="83"/>
      <c r="AG408" s="51"/>
      <c r="AH408" s="51"/>
      <c r="AI408" s="51"/>
      <c r="AJ408" s="117"/>
      <c r="AK408" s="117"/>
      <c r="AL408" s="117"/>
    </row>
    <row r="409" spans="1:38" s="118" customFormat="1" ht="105" customHeight="1">
      <c r="A409" s="92">
        <v>105</v>
      </c>
      <c r="B409" s="87" t="s">
        <v>607</v>
      </c>
      <c r="C409" s="58" t="s">
        <v>180</v>
      </c>
      <c r="D409" s="58" t="s">
        <v>684</v>
      </c>
      <c r="E409" s="58" t="s">
        <v>443</v>
      </c>
      <c r="F409" s="39">
        <v>2</v>
      </c>
      <c r="G409" s="60"/>
      <c r="H409" s="39" t="s">
        <v>84</v>
      </c>
      <c r="I409" s="39"/>
      <c r="J409" s="39"/>
      <c r="K409" s="39"/>
      <c r="L409" s="39"/>
      <c r="M409" s="60"/>
      <c r="N409" s="60"/>
      <c r="O409" s="39"/>
      <c r="P409" s="39"/>
      <c r="Q409" s="39"/>
      <c r="R409" s="39"/>
      <c r="S409" s="39"/>
      <c r="T409" s="60"/>
      <c r="U409" s="60"/>
      <c r="V409" s="39"/>
      <c r="W409" s="39"/>
      <c r="X409" s="39"/>
      <c r="Y409" s="39"/>
      <c r="Z409" s="39"/>
      <c r="AA409" s="60"/>
      <c r="AB409" s="60"/>
      <c r="AC409" s="108" t="s">
        <v>716</v>
      </c>
      <c r="AD409" s="22"/>
      <c r="AE409" s="75"/>
      <c r="AF409" s="83"/>
      <c r="AG409" s="51"/>
      <c r="AH409" s="51"/>
      <c r="AI409" s="51"/>
      <c r="AJ409" s="117"/>
      <c r="AK409" s="117"/>
      <c r="AL409" s="117"/>
    </row>
    <row r="410" spans="1:38" s="118" customFormat="1" ht="105" customHeight="1">
      <c r="A410" s="92">
        <v>105</v>
      </c>
      <c r="B410" s="87" t="s">
        <v>607</v>
      </c>
      <c r="C410" s="58" t="s">
        <v>670</v>
      </c>
      <c r="D410" s="58" t="s">
        <v>833</v>
      </c>
      <c r="E410" s="58" t="s">
        <v>954</v>
      </c>
      <c r="F410" s="39">
        <v>6</v>
      </c>
      <c r="G410" s="60"/>
      <c r="H410" s="39"/>
      <c r="I410" s="39" t="s">
        <v>176</v>
      </c>
      <c r="J410" s="39"/>
      <c r="K410" s="39"/>
      <c r="L410" s="39"/>
      <c r="M410" s="60"/>
      <c r="N410" s="60"/>
      <c r="O410" s="59"/>
      <c r="P410" s="59"/>
      <c r="Q410" s="59" t="s">
        <v>628</v>
      </c>
      <c r="R410" s="59"/>
      <c r="S410" s="39"/>
      <c r="T410" s="60"/>
      <c r="U410" s="60"/>
      <c r="V410" s="59"/>
      <c r="W410" s="59" t="s">
        <v>176</v>
      </c>
      <c r="X410" s="39"/>
      <c r="Y410" s="59"/>
      <c r="Z410" s="39"/>
      <c r="AA410" s="60"/>
      <c r="AB410" s="60"/>
      <c r="AC410" s="108"/>
      <c r="AD410" s="22"/>
      <c r="AE410" s="75"/>
      <c r="AF410" s="33"/>
      <c r="AG410" s="51"/>
      <c r="AH410" s="51"/>
      <c r="AI410" s="51"/>
      <c r="AJ410" s="117"/>
      <c r="AK410" s="117"/>
      <c r="AL410" s="117"/>
    </row>
    <row r="411" spans="1:38" s="118" customFormat="1" ht="105" customHeight="1">
      <c r="A411" s="92">
        <v>105</v>
      </c>
      <c r="B411" s="87" t="s">
        <v>607</v>
      </c>
      <c r="C411" s="58" t="s">
        <v>399</v>
      </c>
      <c r="D411" s="58" t="s">
        <v>595</v>
      </c>
      <c r="E411" s="58" t="s">
        <v>638</v>
      </c>
      <c r="F411" s="39">
        <v>5</v>
      </c>
      <c r="G411" s="60"/>
      <c r="H411" s="39"/>
      <c r="I411" s="39"/>
      <c r="J411" s="39" t="s">
        <v>218</v>
      </c>
      <c r="K411" s="39"/>
      <c r="L411" s="39"/>
      <c r="M411" s="60"/>
      <c r="N411" s="60"/>
      <c r="O411" s="59" t="s">
        <v>181</v>
      </c>
      <c r="P411" s="59"/>
      <c r="Q411" s="39"/>
      <c r="R411" s="59"/>
      <c r="S411" s="39"/>
      <c r="T411" s="60"/>
      <c r="U411" s="60"/>
      <c r="V411" s="59" t="s">
        <v>67</v>
      </c>
      <c r="W411" s="59"/>
      <c r="X411" s="59"/>
      <c r="Y411" s="59"/>
      <c r="Z411" s="39"/>
      <c r="AA411" s="60"/>
      <c r="AB411" s="60"/>
      <c r="AC411" s="108"/>
      <c r="AD411" s="22"/>
      <c r="AE411" s="75"/>
      <c r="AF411" s="33"/>
      <c r="AG411" s="51"/>
      <c r="AH411" s="51"/>
      <c r="AI411" s="51"/>
      <c r="AJ411" s="117"/>
      <c r="AK411" s="117"/>
      <c r="AL411" s="117"/>
    </row>
    <row r="412" spans="1:38" ht="105" customHeight="1">
      <c r="A412" s="92">
        <v>105</v>
      </c>
      <c r="B412" s="87" t="s">
        <v>607</v>
      </c>
      <c r="C412" s="58" t="s">
        <v>183</v>
      </c>
      <c r="D412" s="58" t="s">
        <v>532</v>
      </c>
      <c r="E412" s="58" t="s">
        <v>683</v>
      </c>
      <c r="F412" s="39">
        <v>5</v>
      </c>
      <c r="G412" s="60"/>
      <c r="H412" s="39"/>
      <c r="I412" s="39"/>
      <c r="J412" s="39"/>
      <c r="K412" s="39"/>
      <c r="L412" s="39"/>
      <c r="M412" s="60"/>
      <c r="N412" s="60"/>
      <c r="O412" s="59"/>
      <c r="P412" s="39" t="s">
        <v>83</v>
      </c>
      <c r="Q412" s="39"/>
      <c r="R412" s="59"/>
      <c r="S412" s="39"/>
      <c r="T412" s="60"/>
      <c r="U412" s="60"/>
      <c r="V412" s="39"/>
      <c r="W412" s="59"/>
      <c r="X412" s="161" t="s">
        <v>628</v>
      </c>
      <c r="Y412" s="59"/>
      <c r="Z412" s="39"/>
      <c r="AA412" s="60"/>
      <c r="AB412" s="60"/>
      <c r="AC412" s="108"/>
      <c r="AD412" s="22"/>
      <c r="AE412" s="75"/>
      <c r="AF412" s="33"/>
      <c r="AG412" s="51"/>
      <c r="AH412" s="51"/>
      <c r="AI412" s="51"/>
      <c r="AJ412" s="51"/>
      <c r="AK412" s="51"/>
      <c r="AL412" s="51"/>
    </row>
    <row r="413" spans="1:38" ht="105" customHeight="1">
      <c r="A413" s="57">
        <v>106</v>
      </c>
      <c r="B413" s="87" t="s">
        <v>185</v>
      </c>
      <c r="C413" s="58" t="s">
        <v>105</v>
      </c>
      <c r="D413" s="58"/>
      <c r="E413" s="58" t="s">
        <v>533</v>
      </c>
      <c r="F413" s="39"/>
      <c r="G413" s="60"/>
      <c r="H413" s="39" t="s">
        <v>534</v>
      </c>
      <c r="I413" s="39" t="s">
        <v>534</v>
      </c>
      <c r="J413" s="39" t="s">
        <v>534</v>
      </c>
      <c r="K413" s="39" t="s">
        <v>534</v>
      </c>
      <c r="L413" s="39" t="s">
        <v>534</v>
      </c>
      <c r="M413" s="60"/>
      <c r="N413" s="60"/>
      <c r="O413" s="39" t="s">
        <v>534</v>
      </c>
      <c r="P413" s="39" t="s">
        <v>534</v>
      </c>
      <c r="Q413" s="39" t="s">
        <v>534</v>
      </c>
      <c r="R413" s="39" t="s">
        <v>534</v>
      </c>
      <c r="S413" s="39" t="s">
        <v>534</v>
      </c>
      <c r="T413" s="60"/>
      <c r="U413" s="60"/>
      <c r="V413" s="39"/>
      <c r="W413" s="39"/>
      <c r="X413" s="39"/>
      <c r="Y413" s="39"/>
      <c r="Z413" s="39"/>
      <c r="AA413" s="60"/>
      <c r="AB413" s="60"/>
      <c r="AC413" s="59"/>
      <c r="AD413" s="22"/>
      <c r="AE413" s="34"/>
      <c r="AF413" s="34"/>
      <c r="AG413" s="51"/>
      <c r="AH413" s="51"/>
      <c r="AI413" s="51"/>
      <c r="AJ413" s="51"/>
      <c r="AK413" s="51"/>
      <c r="AL413" s="51"/>
    </row>
    <row r="414" spans="1:38" ht="105" customHeight="1">
      <c r="A414" s="57">
        <v>107</v>
      </c>
      <c r="B414" s="87" t="s">
        <v>188</v>
      </c>
      <c r="C414" s="58" t="s">
        <v>105</v>
      </c>
      <c r="D414" s="58" t="s">
        <v>111</v>
      </c>
      <c r="E414" s="58" t="s">
        <v>533</v>
      </c>
      <c r="F414" s="39"/>
      <c r="G414" s="60"/>
      <c r="H414" s="39" t="s">
        <v>534</v>
      </c>
      <c r="I414" s="39" t="s">
        <v>534</v>
      </c>
      <c r="J414" s="39" t="s">
        <v>534</v>
      </c>
      <c r="K414" s="39" t="s">
        <v>534</v>
      </c>
      <c r="L414" s="39" t="s">
        <v>534</v>
      </c>
      <c r="M414" s="60"/>
      <c r="N414" s="60"/>
      <c r="O414" s="39" t="s">
        <v>534</v>
      </c>
      <c r="P414" s="39" t="s">
        <v>534</v>
      </c>
      <c r="Q414" s="39" t="s">
        <v>534</v>
      </c>
      <c r="R414" s="39" t="s">
        <v>534</v>
      </c>
      <c r="S414" s="39" t="s">
        <v>534</v>
      </c>
      <c r="T414" s="60"/>
      <c r="U414" s="60"/>
      <c r="V414" s="39"/>
      <c r="W414" s="39"/>
      <c r="X414" s="39"/>
      <c r="Y414" s="39"/>
      <c r="Z414" s="39"/>
      <c r="AA414" s="60"/>
      <c r="AB414" s="60"/>
      <c r="AC414" s="59"/>
      <c r="AD414" s="22"/>
      <c r="AE414" s="34"/>
      <c r="AF414" s="34"/>
      <c r="AG414" s="51"/>
      <c r="AH414" s="51"/>
      <c r="AI414" s="51"/>
      <c r="AJ414" s="51"/>
      <c r="AK414" s="51"/>
      <c r="AL414" s="51"/>
    </row>
    <row r="415" spans="1:38" ht="105" customHeight="1">
      <c r="A415" s="57">
        <v>108</v>
      </c>
      <c r="B415" s="87" t="s">
        <v>190</v>
      </c>
      <c r="C415" s="58" t="s">
        <v>105</v>
      </c>
      <c r="D415" s="58"/>
      <c r="E415" s="58" t="s">
        <v>533</v>
      </c>
      <c r="F415" s="39"/>
      <c r="G415" s="60"/>
      <c r="H415" s="39" t="s">
        <v>534</v>
      </c>
      <c r="I415" s="39" t="s">
        <v>534</v>
      </c>
      <c r="J415" s="39" t="s">
        <v>534</v>
      </c>
      <c r="K415" s="39" t="s">
        <v>534</v>
      </c>
      <c r="L415" s="39" t="s">
        <v>534</v>
      </c>
      <c r="M415" s="60"/>
      <c r="N415" s="60"/>
      <c r="O415" s="39" t="s">
        <v>534</v>
      </c>
      <c r="P415" s="39" t="s">
        <v>534</v>
      </c>
      <c r="Q415" s="39" t="s">
        <v>534</v>
      </c>
      <c r="R415" s="39" t="s">
        <v>534</v>
      </c>
      <c r="S415" s="39" t="s">
        <v>534</v>
      </c>
      <c r="T415" s="60"/>
      <c r="U415" s="60"/>
      <c r="V415" s="39"/>
      <c r="W415" s="39"/>
      <c r="X415" s="39"/>
      <c r="Y415" s="39"/>
      <c r="Z415" s="39"/>
      <c r="AA415" s="60"/>
      <c r="AB415" s="60"/>
      <c r="AC415" s="59"/>
      <c r="AD415" s="22"/>
      <c r="AE415" s="34"/>
      <c r="AF415" s="34"/>
      <c r="AG415" s="51"/>
      <c r="AH415" s="51"/>
      <c r="AI415" s="51"/>
      <c r="AJ415" s="51"/>
      <c r="AK415" s="51"/>
      <c r="AL415" s="51"/>
    </row>
    <row r="416" spans="1:38" ht="105" customHeight="1">
      <c r="A416" s="57">
        <v>109</v>
      </c>
      <c r="B416" s="87" t="s">
        <v>191</v>
      </c>
      <c r="C416" s="58" t="s">
        <v>105</v>
      </c>
      <c r="D416" s="58"/>
      <c r="E416" s="58" t="s">
        <v>533</v>
      </c>
      <c r="F416" s="39"/>
      <c r="G416" s="60"/>
      <c r="H416" s="39" t="s">
        <v>534</v>
      </c>
      <c r="I416" s="39" t="s">
        <v>534</v>
      </c>
      <c r="J416" s="39" t="s">
        <v>534</v>
      </c>
      <c r="K416" s="39" t="s">
        <v>534</v>
      </c>
      <c r="L416" s="39" t="s">
        <v>534</v>
      </c>
      <c r="M416" s="60"/>
      <c r="N416" s="60"/>
      <c r="O416" s="39" t="s">
        <v>534</v>
      </c>
      <c r="P416" s="39" t="s">
        <v>534</v>
      </c>
      <c r="Q416" s="39" t="s">
        <v>534</v>
      </c>
      <c r="R416" s="39" t="s">
        <v>534</v>
      </c>
      <c r="S416" s="39" t="s">
        <v>534</v>
      </c>
      <c r="T416" s="88"/>
      <c r="U416" s="88"/>
      <c r="V416" s="39"/>
      <c r="W416" s="39"/>
      <c r="X416" s="39"/>
      <c r="Y416" s="39"/>
      <c r="Z416" s="39"/>
      <c r="AA416" s="88"/>
      <c r="AB416" s="88"/>
      <c r="AC416" s="59"/>
      <c r="AD416" s="22"/>
      <c r="AE416" s="34"/>
      <c r="AF416" s="34"/>
      <c r="AG416" s="51"/>
      <c r="AH416" s="51"/>
      <c r="AI416" s="51"/>
      <c r="AJ416" s="51"/>
      <c r="AK416" s="51"/>
      <c r="AL416" s="51"/>
    </row>
    <row r="417" spans="1:38" ht="105" customHeight="1">
      <c r="A417" s="57">
        <v>110</v>
      </c>
      <c r="B417" s="87" t="s">
        <v>732</v>
      </c>
      <c r="C417" s="58" t="s">
        <v>105</v>
      </c>
      <c r="D417" s="58"/>
      <c r="E417" s="58" t="s">
        <v>842</v>
      </c>
      <c r="F417" s="39"/>
      <c r="G417" s="60"/>
      <c r="H417" s="93"/>
      <c r="I417" s="93"/>
      <c r="J417" s="93"/>
      <c r="K417" s="93"/>
      <c r="L417" s="93"/>
      <c r="M417" s="60"/>
      <c r="N417" s="60"/>
      <c r="O417" s="93"/>
      <c r="P417" s="93"/>
      <c r="Q417" s="93"/>
      <c r="R417" s="93"/>
      <c r="S417" s="93"/>
      <c r="T417" s="60"/>
      <c r="U417" s="60"/>
      <c r="V417" s="93"/>
      <c r="W417" s="93"/>
      <c r="X417" s="93"/>
      <c r="Y417" s="93"/>
      <c r="Z417" s="93"/>
      <c r="AA417" s="60"/>
      <c r="AB417" s="60"/>
      <c r="AC417" s="59"/>
      <c r="AD417" s="22"/>
      <c r="AE417" s="34"/>
      <c r="AF417" s="34"/>
      <c r="AG417" s="51"/>
      <c r="AH417" s="51"/>
      <c r="AI417" s="51"/>
      <c r="AJ417" s="51"/>
      <c r="AK417" s="51"/>
      <c r="AL417" s="51"/>
    </row>
    <row r="418" spans="1:38" ht="105" customHeight="1">
      <c r="A418" s="57">
        <v>111</v>
      </c>
      <c r="B418" s="87" t="s">
        <v>466</v>
      </c>
      <c r="C418" s="58" t="s">
        <v>947</v>
      </c>
      <c r="D418" s="58" t="s">
        <v>114</v>
      </c>
      <c r="E418" s="58" t="s">
        <v>946</v>
      </c>
      <c r="F418" s="39">
        <v>8</v>
      </c>
      <c r="G418" s="60"/>
      <c r="H418" s="39" t="s">
        <v>950</v>
      </c>
      <c r="I418" s="39" t="s">
        <v>950</v>
      </c>
      <c r="J418" s="39"/>
      <c r="K418" s="39"/>
      <c r="L418" s="39"/>
      <c r="M418" s="60"/>
      <c r="N418" s="60"/>
      <c r="O418" s="39" t="s">
        <v>950</v>
      </c>
      <c r="P418" s="39" t="s">
        <v>950</v>
      </c>
      <c r="Q418" s="39"/>
      <c r="R418" s="39"/>
      <c r="S418" s="39"/>
      <c r="T418" s="60"/>
      <c r="U418" s="60"/>
      <c r="V418" s="39" t="s">
        <v>950</v>
      </c>
      <c r="W418" s="39" t="s">
        <v>950</v>
      </c>
      <c r="X418" s="39"/>
      <c r="Y418" s="39"/>
      <c r="Z418" s="39"/>
      <c r="AA418" s="60"/>
      <c r="AB418" s="60"/>
      <c r="AC418" s="59" t="s">
        <v>951</v>
      </c>
      <c r="AD418" s="22"/>
      <c r="AE418" s="34"/>
      <c r="AF418" s="34"/>
      <c r="AG418" s="51"/>
      <c r="AH418" s="51"/>
      <c r="AI418" s="51"/>
      <c r="AJ418" s="51"/>
      <c r="AK418" s="51"/>
      <c r="AL418" s="51"/>
    </row>
    <row r="419" spans="1:38" ht="105" customHeight="1">
      <c r="A419" s="57">
        <v>111</v>
      </c>
      <c r="B419" s="87" t="s">
        <v>466</v>
      </c>
      <c r="C419" s="58" t="s">
        <v>948</v>
      </c>
      <c r="D419" s="58" t="s">
        <v>504</v>
      </c>
      <c r="E419" s="58" t="s">
        <v>949</v>
      </c>
      <c r="F419" s="39">
        <v>8</v>
      </c>
      <c r="G419" s="60"/>
      <c r="H419" s="39"/>
      <c r="I419" s="39"/>
      <c r="J419" s="39" t="s">
        <v>950</v>
      </c>
      <c r="K419" s="39" t="s">
        <v>950</v>
      </c>
      <c r="L419" s="39" t="s">
        <v>950</v>
      </c>
      <c r="M419" s="60"/>
      <c r="N419" s="60"/>
      <c r="O419" s="39"/>
      <c r="P419" s="39"/>
      <c r="Q419" s="39" t="s">
        <v>950</v>
      </c>
      <c r="R419" s="39" t="s">
        <v>950</v>
      </c>
      <c r="S419" s="39" t="s">
        <v>950</v>
      </c>
      <c r="T419" s="60"/>
      <c r="U419" s="60"/>
      <c r="V419" s="39"/>
      <c r="W419" s="39"/>
      <c r="X419" s="39" t="s">
        <v>950</v>
      </c>
      <c r="Y419" s="39" t="s">
        <v>950</v>
      </c>
      <c r="Z419" s="39" t="s">
        <v>950</v>
      </c>
      <c r="AA419" s="60"/>
      <c r="AB419" s="60"/>
      <c r="AC419" s="59" t="s">
        <v>951</v>
      </c>
      <c r="AD419" s="22"/>
      <c r="AE419" s="34"/>
      <c r="AF419" s="34"/>
      <c r="AG419" s="51"/>
      <c r="AH419" s="51"/>
      <c r="AI419" s="51"/>
      <c r="AJ419" s="51"/>
      <c r="AK419" s="51"/>
      <c r="AL419" s="51"/>
    </row>
    <row r="420" spans="1:38" ht="105" customHeight="1">
      <c r="A420" s="57">
        <v>112</v>
      </c>
      <c r="B420" s="87" t="s">
        <v>467</v>
      </c>
      <c r="C420" s="58" t="s">
        <v>113</v>
      </c>
      <c r="D420" s="58" t="s">
        <v>504</v>
      </c>
      <c r="E420" s="58" t="s">
        <v>696</v>
      </c>
      <c r="F420" s="59">
        <v>8</v>
      </c>
      <c r="G420" s="60"/>
      <c r="H420" s="59"/>
      <c r="I420" s="59"/>
      <c r="J420" s="39" t="s">
        <v>233</v>
      </c>
      <c r="K420" s="39" t="s">
        <v>236</v>
      </c>
      <c r="L420" s="39" t="s">
        <v>236</v>
      </c>
      <c r="M420" s="60"/>
      <c r="N420" s="60"/>
      <c r="O420" s="39"/>
      <c r="P420" s="39"/>
      <c r="Q420" s="39" t="s">
        <v>236</v>
      </c>
      <c r="R420" s="39" t="s">
        <v>236</v>
      </c>
      <c r="S420" s="39" t="s">
        <v>236</v>
      </c>
      <c r="T420" s="60"/>
      <c r="U420" s="60"/>
      <c r="V420" s="39" t="s">
        <v>233</v>
      </c>
      <c r="W420" s="39"/>
      <c r="X420" s="39"/>
      <c r="Y420" s="39"/>
      <c r="Z420" s="39" t="s">
        <v>236</v>
      </c>
      <c r="AA420" s="60"/>
      <c r="AB420" s="60"/>
      <c r="AC420" s="59" t="s">
        <v>977</v>
      </c>
      <c r="AD420" s="22"/>
      <c r="AE420" s="75" t="s">
        <v>888</v>
      </c>
      <c r="AF420" s="34"/>
      <c r="AG420" s="51"/>
      <c r="AH420" s="51"/>
      <c r="AI420" s="51"/>
      <c r="AJ420" s="51"/>
      <c r="AK420" s="51"/>
      <c r="AL420" s="51"/>
    </row>
    <row r="421" spans="1:38" ht="105" customHeight="1">
      <c r="A421" s="57">
        <v>112</v>
      </c>
      <c r="B421" s="87" t="s">
        <v>467</v>
      </c>
      <c r="C421" s="58" t="s">
        <v>122</v>
      </c>
      <c r="D421" s="58" t="s">
        <v>114</v>
      </c>
      <c r="E421" s="58" t="s">
        <v>733</v>
      </c>
      <c r="F421" s="39">
        <v>8</v>
      </c>
      <c r="G421" s="60"/>
      <c r="H421" s="39" t="s">
        <v>149</v>
      </c>
      <c r="I421" s="39" t="s">
        <v>149</v>
      </c>
      <c r="J421" s="39"/>
      <c r="K421" s="39"/>
      <c r="L421" s="39"/>
      <c r="M421" s="60"/>
      <c r="N421" s="60"/>
      <c r="O421" s="39" t="s">
        <v>149</v>
      </c>
      <c r="P421" s="39" t="s">
        <v>149</v>
      </c>
      <c r="Q421" s="39"/>
      <c r="R421" s="39"/>
      <c r="S421" s="39"/>
      <c r="T421" s="60"/>
      <c r="U421" s="60"/>
      <c r="V421" s="39"/>
      <c r="W421" s="39" t="s">
        <v>149</v>
      </c>
      <c r="X421" s="39" t="s">
        <v>149</v>
      </c>
      <c r="Y421" s="39" t="s">
        <v>149</v>
      </c>
      <c r="Z421" s="39"/>
      <c r="AA421" s="60"/>
      <c r="AB421" s="60"/>
      <c r="AC421" s="59"/>
      <c r="AD421" s="22"/>
      <c r="AE421" s="75"/>
      <c r="AF421" s="34"/>
      <c r="AG421" s="51"/>
      <c r="AH421" s="51"/>
      <c r="AI421" s="51"/>
      <c r="AJ421" s="51"/>
      <c r="AK421" s="51"/>
      <c r="AL421" s="51"/>
    </row>
    <row r="422" spans="1:38" ht="105" customHeight="1">
      <c r="A422" s="57">
        <v>113</v>
      </c>
      <c r="B422" s="87" t="s">
        <v>468</v>
      </c>
      <c r="C422" s="58" t="s">
        <v>112</v>
      </c>
      <c r="D422" s="58" t="s">
        <v>114</v>
      </c>
      <c r="E422" s="58" t="s">
        <v>443</v>
      </c>
      <c r="F422" s="39">
        <v>4</v>
      </c>
      <c r="G422" s="60"/>
      <c r="H422" s="39"/>
      <c r="I422" s="39"/>
      <c r="J422" s="39" t="s">
        <v>149</v>
      </c>
      <c r="K422" s="39"/>
      <c r="L422" s="39"/>
      <c r="M422" s="60"/>
      <c r="N422" s="60"/>
      <c r="O422" s="39"/>
      <c r="P422" s="39"/>
      <c r="Q422" s="39"/>
      <c r="R422" s="39"/>
      <c r="S422" s="39"/>
      <c r="T422" s="60"/>
      <c r="U422" s="60"/>
      <c r="V422" s="39"/>
      <c r="W422" s="39"/>
      <c r="X422" s="39"/>
      <c r="Y422" s="39"/>
      <c r="Z422" s="39"/>
      <c r="AA422" s="60"/>
      <c r="AB422" s="60"/>
      <c r="AC422" s="197" t="s">
        <v>960</v>
      </c>
      <c r="AD422" s="22"/>
      <c r="AE422" s="75" t="s">
        <v>535</v>
      </c>
      <c r="AF422" s="119"/>
    </row>
    <row r="423" spans="1:38" ht="105" customHeight="1">
      <c r="A423" s="57">
        <v>113</v>
      </c>
      <c r="B423" s="87" t="s">
        <v>468</v>
      </c>
      <c r="C423" s="58" t="s">
        <v>155</v>
      </c>
      <c r="D423" s="58" t="s">
        <v>114</v>
      </c>
      <c r="E423" s="58" t="s">
        <v>443</v>
      </c>
      <c r="F423" s="39">
        <v>4</v>
      </c>
      <c r="G423" s="60"/>
      <c r="H423" s="39"/>
      <c r="I423" s="39"/>
      <c r="J423" s="39" t="s">
        <v>149</v>
      </c>
      <c r="K423" s="39"/>
      <c r="L423" s="39"/>
      <c r="M423" s="60"/>
      <c r="N423" s="60"/>
      <c r="O423" s="39"/>
      <c r="P423" s="39"/>
      <c r="Q423" s="39"/>
      <c r="R423" s="39"/>
      <c r="S423" s="39"/>
      <c r="T423" s="60"/>
      <c r="U423" s="60"/>
      <c r="V423" s="39"/>
      <c r="W423" s="39"/>
      <c r="X423" s="39"/>
      <c r="Y423" s="39"/>
      <c r="Z423" s="39"/>
      <c r="AA423" s="60"/>
      <c r="AB423" s="60"/>
      <c r="AC423" s="59" t="s">
        <v>733</v>
      </c>
      <c r="AD423" s="22"/>
      <c r="AE423" s="75"/>
      <c r="AF423" s="119"/>
    </row>
    <row r="424" spans="1:38" ht="105" customHeight="1">
      <c r="A424" s="57">
        <v>113</v>
      </c>
      <c r="B424" s="87" t="s">
        <v>468</v>
      </c>
      <c r="C424" s="87" t="s">
        <v>442</v>
      </c>
      <c r="D424" s="58" t="s">
        <v>521</v>
      </c>
      <c r="E424" s="58" t="s">
        <v>916</v>
      </c>
      <c r="F424" s="39">
        <v>8</v>
      </c>
      <c r="G424" s="60"/>
      <c r="H424" s="39"/>
      <c r="I424" s="39"/>
      <c r="J424" s="39"/>
      <c r="K424" s="39"/>
      <c r="L424" s="39" t="s">
        <v>242</v>
      </c>
      <c r="M424" s="60"/>
      <c r="N424" s="60"/>
      <c r="O424" s="39"/>
      <c r="P424" s="39" t="s">
        <v>242</v>
      </c>
      <c r="Q424" s="39" t="s">
        <v>242</v>
      </c>
      <c r="R424" s="39" t="s">
        <v>242</v>
      </c>
      <c r="S424" s="39" t="s">
        <v>242</v>
      </c>
      <c r="T424" s="60"/>
      <c r="U424" s="60"/>
      <c r="V424" s="39"/>
      <c r="W424" s="39" t="s">
        <v>242</v>
      </c>
      <c r="X424" s="39" t="s">
        <v>242</v>
      </c>
      <c r="Y424" s="39" t="s">
        <v>242</v>
      </c>
      <c r="Z424" s="39" t="s">
        <v>242</v>
      </c>
      <c r="AA424" s="60"/>
      <c r="AB424" s="60"/>
      <c r="AC424" s="59"/>
      <c r="AD424" s="22"/>
      <c r="AE424" s="75"/>
      <c r="AF424" s="119"/>
    </row>
    <row r="425" spans="1:38" ht="105" customHeight="1">
      <c r="A425" s="57">
        <v>113</v>
      </c>
      <c r="B425" s="87" t="s">
        <v>468</v>
      </c>
      <c r="C425" s="87" t="s">
        <v>664</v>
      </c>
      <c r="D425" s="58" t="s">
        <v>32</v>
      </c>
      <c r="E425" s="58" t="s">
        <v>719</v>
      </c>
      <c r="F425" s="165">
        <v>2</v>
      </c>
      <c r="G425" s="60"/>
      <c r="H425" s="165"/>
      <c r="I425" s="165" t="s">
        <v>139</v>
      </c>
      <c r="J425" s="165"/>
      <c r="K425" s="165"/>
      <c r="L425" s="165"/>
      <c r="M425" s="60"/>
      <c r="N425" s="60"/>
      <c r="O425" s="199"/>
      <c r="P425" s="165"/>
      <c r="Q425" s="165"/>
      <c r="R425" s="165"/>
      <c r="S425" s="165"/>
      <c r="T425" s="60"/>
      <c r="U425" s="60"/>
      <c r="V425" s="165"/>
      <c r="W425" s="165"/>
      <c r="X425" s="165"/>
      <c r="Y425" s="165"/>
      <c r="Z425" s="165"/>
      <c r="AA425" s="60"/>
      <c r="AB425" s="60"/>
      <c r="AC425" s="59"/>
      <c r="AD425" s="22"/>
      <c r="AE425" s="75"/>
      <c r="AF425" s="119"/>
    </row>
    <row r="426" spans="1:38" ht="105" customHeight="1">
      <c r="A426" s="57">
        <v>113</v>
      </c>
      <c r="B426" s="87" t="s">
        <v>468</v>
      </c>
      <c r="C426" s="87" t="s">
        <v>664</v>
      </c>
      <c r="D426" s="58" t="s">
        <v>32</v>
      </c>
      <c r="E426" s="58" t="s">
        <v>999</v>
      </c>
      <c r="F426" s="165">
        <v>3</v>
      </c>
      <c r="G426" s="60"/>
      <c r="H426" s="165"/>
      <c r="I426" s="199" t="s">
        <v>1000</v>
      </c>
      <c r="J426" s="165"/>
      <c r="K426" s="165"/>
      <c r="L426" s="165"/>
      <c r="M426" s="60"/>
      <c r="N426" s="60"/>
      <c r="O426" s="165"/>
      <c r="P426" s="165"/>
      <c r="Q426" s="165"/>
      <c r="R426" s="165"/>
      <c r="S426" s="165"/>
      <c r="T426" s="60"/>
      <c r="U426" s="60"/>
      <c r="V426" s="165"/>
      <c r="W426" s="165"/>
      <c r="X426" s="165"/>
      <c r="Y426" s="165"/>
      <c r="Z426" s="165"/>
      <c r="AA426" s="60"/>
      <c r="AB426" s="60"/>
      <c r="AC426" s="59"/>
      <c r="AD426" s="22"/>
      <c r="AE426" s="75"/>
      <c r="AF426" s="119"/>
    </row>
    <row r="427" spans="1:38" ht="105" customHeight="1">
      <c r="A427" s="57">
        <v>113</v>
      </c>
      <c r="B427" s="87" t="s">
        <v>468</v>
      </c>
      <c r="C427" s="87" t="s">
        <v>664</v>
      </c>
      <c r="D427" s="58" t="s">
        <v>32</v>
      </c>
      <c r="E427" s="58" t="s">
        <v>441</v>
      </c>
      <c r="F427" s="165">
        <v>5</v>
      </c>
      <c r="G427" s="60"/>
      <c r="H427" s="39"/>
      <c r="I427" s="199"/>
      <c r="J427" s="39"/>
      <c r="K427" s="165" t="s">
        <v>139</v>
      </c>
      <c r="L427" s="39"/>
      <c r="M427" s="60"/>
      <c r="N427" s="60"/>
      <c r="O427" s="199" t="s">
        <v>1000</v>
      </c>
      <c r="P427" s="39"/>
      <c r="Q427" s="39"/>
      <c r="R427" s="39"/>
      <c r="S427" s="39"/>
      <c r="T427" s="60"/>
      <c r="U427" s="60"/>
      <c r="V427" s="165" t="s">
        <v>139</v>
      </c>
      <c r="W427" s="39"/>
      <c r="X427" s="39"/>
      <c r="Y427" s="39"/>
      <c r="Z427" s="39"/>
      <c r="AA427" s="60"/>
      <c r="AB427" s="60"/>
      <c r="AC427" s="59"/>
      <c r="AD427" s="22"/>
      <c r="AE427" s="75"/>
      <c r="AF427" s="34"/>
      <c r="AG427" s="51"/>
      <c r="AH427" s="51"/>
      <c r="AI427" s="51"/>
      <c r="AJ427" s="51"/>
      <c r="AK427" s="51"/>
      <c r="AL427" s="51"/>
    </row>
    <row r="428" spans="1:38" ht="105" customHeight="1">
      <c r="A428" s="57">
        <v>114</v>
      </c>
      <c r="B428" s="87" t="s">
        <v>469</v>
      </c>
      <c r="C428" s="58" t="s">
        <v>105</v>
      </c>
      <c r="D428" s="58" t="s">
        <v>74</v>
      </c>
      <c r="E428" s="58" t="s">
        <v>21</v>
      </c>
      <c r="F428" s="39"/>
      <c r="G428" s="60"/>
      <c r="H428" s="106"/>
      <c r="I428" s="106"/>
      <c r="J428" s="106"/>
      <c r="K428" s="106"/>
      <c r="L428" s="106"/>
      <c r="M428" s="60"/>
      <c r="N428" s="60"/>
      <c r="O428" s="106"/>
      <c r="P428" s="106"/>
      <c r="Q428" s="106"/>
      <c r="R428" s="106"/>
      <c r="S428" s="106"/>
      <c r="T428" s="60"/>
      <c r="U428" s="60"/>
      <c r="V428" s="106"/>
      <c r="W428" s="106"/>
      <c r="X428" s="106"/>
      <c r="Y428" s="106"/>
      <c r="Z428" s="106"/>
      <c r="AA428" s="60"/>
      <c r="AB428" s="60"/>
      <c r="AC428" s="59" t="s">
        <v>763</v>
      </c>
      <c r="AD428" s="22"/>
      <c r="AE428" s="34"/>
      <c r="AF428" s="34"/>
      <c r="AG428" s="51"/>
      <c r="AH428" s="51"/>
      <c r="AI428" s="51"/>
      <c r="AJ428" s="51"/>
      <c r="AK428" s="51"/>
      <c r="AL428" s="51"/>
    </row>
    <row r="429" spans="1:38" ht="105" customHeight="1">
      <c r="A429" s="57">
        <v>115</v>
      </c>
      <c r="B429" s="87" t="s">
        <v>470</v>
      </c>
      <c r="C429" s="58" t="s">
        <v>657</v>
      </c>
      <c r="D429" s="58" t="s">
        <v>35</v>
      </c>
      <c r="E429" s="58" t="s">
        <v>443</v>
      </c>
      <c r="F429" s="39">
        <v>2</v>
      </c>
      <c r="G429" s="60"/>
      <c r="H429" s="39"/>
      <c r="I429" s="39"/>
      <c r="J429" s="39"/>
      <c r="K429" s="39"/>
      <c r="L429" s="39"/>
      <c r="M429" s="60"/>
      <c r="N429" s="60"/>
      <c r="O429" s="39" t="s">
        <v>83</v>
      </c>
      <c r="P429" s="39"/>
      <c r="Q429" s="39"/>
      <c r="R429" s="39"/>
      <c r="S429" s="39"/>
      <c r="T429" s="60"/>
      <c r="U429" s="60"/>
      <c r="V429" s="39"/>
      <c r="W429" s="39"/>
      <c r="X429" s="39"/>
      <c r="Y429" s="39"/>
      <c r="Z429" s="59"/>
      <c r="AA429" s="60"/>
      <c r="AB429" s="60"/>
      <c r="AC429" s="59" t="s">
        <v>171</v>
      </c>
      <c r="AD429" s="22"/>
      <c r="AE429" s="75" t="s">
        <v>889</v>
      </c>
      <c r="AF429" s="34"/>
      <c r="AG429" s="51"/>
      <c r="AH429" s="51"/>
      <c r="AI429" s="51"/>
      <c r="AJ429" s="51"/>
      <c r="AK429" s="51"/>
      <c r="AL429" s="51"/>
    </row>
    <row r="430" spans="1:38" ht="105" customHeight="1">
      <c r="A430" s="57">
        <v>115</v>
      </c>
      <c r="B430" s="87" t="s">
        <v>470</v>
      </c>
      <c r="C430" s="58" t="s">
        <v>46</v>
      </c>
      <c r="D430" s="58" t="s">
        <v>35</v>
      </c>
      <c r="E430" s="58" t="s">
        <v>443</v>
      </c>
      <c r="F430" s="39">
        <v>2</v>
      </c>
      <c r="G430" s="60"/>
      <c r="H430" s="39"/>
      <c r="I430" s="39"/>
      <c r="J430" s="39"/>
      <c r="K430" s="39"/>
      <c r="L430" s="39"/>
      <c r="M430" s="60"/>
      <c r="N430" s="60"/>
      <c r="O430" s="39" t="s">
        <v>83</v>
      </c>
      <c r="P430" s="39"/>
      <c r="Q430" s="39"/>
      <c r="R430" s="39"/>
      <c r="S430" s="39"/>
      <c r="T430" s="60"/>
      <c r="U430" s="60"/>
      <c r="V430" s="39"/>
      <c r="W430" s="39"/>
      <c r="X430" s="39"/>
      <c r="Y430" s="39"/>
      <c r="Z430" s="59"/>
      <c r="AA430" s="60"/>
      <c r="AB430" s="60"/>
      <c r="AC430" s="59" t="s">
        <v>171</v>
      </c>
      <c r="AD430" s="22"/>
      <c r="AE430" s="75"/>
      <c r="AF430" s="34"/>
      <c r="AG430" s="51"/>
      <c r="AH430" s="51"/>
      <c r="AI430" s="51"/>
      <c r="AJ430" s="51"/>
      <c r="AK430" s="51"/>
      <c r="AL430" s="51"/>
    </row>
    <row r="431" spans="1:38" ht="105" customHeight="1">
      <c r="A431" s="57">
        <v>115</v>
      </c>
      <c r="B431" s="87" t="s">
        <v>470</v>
      </c>
      <c r="C431" s="58" t="s">
        <v>442</v>
      </c>
      <c r="D431" s="58" t="s">
        <v>504</v>
      </c>
      <c r="E431" s="58" t="s">
        <v>696</v>
      </c>
      <c r="F431" s="39">
        <v>8</v>
      </c>
      <c r="G431" s="60"/>
      <c r="H431" s="59" t="s">
        <v>236</v>
      </c>
      <c r="I431" s="59" t="s">
        <v>236</v>
      </c>
      <c r="J431" s="59"/>
      <c r="K431" s="39"/>
      <c r="L431" s="39"/>
      <c r="M431" s="60"/>
      <c r="N431" s="60"/>
      <c r="O431" s="39"/>
      <c r="P431" s="39"/>
      <c r="Q431" s="39"/>
      <c r="R431" s="39"/>
      <c r="S431" s="39"/>
      <c r="T431" s="60"/>
      <c r="U431" s="60"/>
      <c r="V431" s="39"/>
      <c r="W431" s="39"/>
      <c r="X431" s="39"/>
      <c r="Y431" s="39"/>
      <c r="Z431" s="39"/>
      <c r="AA431" s="60"/>
      <c r="AB431" s="60"/>
      <c r="AC431" s="59"/>
      <c r="AD431" s="22"/>
      <c r="AE431" s="75" t="s">
        <v>890</v>
      </c>
      <c r="AF431" s="34"/>
      <c r="AG431" s="51"/>
      <c r="AH431" s="51"/>
      <c r="AI431" s="51"/>
      <c r="AJ431" s="51"/>
      <c r="AK431" s="51"/>
      <c r="AL431" s="51"/>
    </row>
    <row r="432" spans="1:38" ht="105" customHeight="1">
      <c r="A432" s="57">
        <v>115</v>
      </c>
      <c r="B432" s="87" t="s">
        <v>470</v>
      </c>
      <c r="C432" s="58" t="s">
        <v>112</v>
      </c>
      <c r="D432" s="58" t="s">
        <v>504</v>
      </c>
      <c r="E432" s="58" t="s">
        <v>443</v>
      </c>
      <c r="F432" s="39">
        <v>4</v>
      </c>
      <c r="G432" s="60"/>
      <c r="H432" s="39"/>
      <c r="I432" s="39"/>
      <c r="J432" s="59" t="s">
        <v>236</v>
      </c>
      <c r="K432" s="39"/>
      <c r="L432" s="39"/>
      <c r="M432" s="60"/>
      <c r="N432" s="60"/>
      <c r="O432" s="59"/>
      <c r="P432" s="39"/>
      <c r="Q432" s="39"/>
      <c r="R432" s="59"/>
      <c r="S432" s="59"/>
      <c r="T432" s="60"/>
      <c r="U432" s="60"/>
      <c r="V432" s="39"/>
      <c r="W432" s="39"/>
      <c r="X432" s="39"/>
      <c r="Y432" s="39"/>
      <c r="Z432" s="39"/>
      <c r="AA432" s="60"/>
      <c r="AB432" s="60"/>
      <c r="AC432" s="197" t="s">
        <v>978</v>
      </c>
      <c r="AD432" s="22"/>
      <c r="AE432" s="75"/>
      <c r="AF432" s="34"/>
      <c r="AG432" s="51"/>
      <c r="AH432" s="51"/>
      <c r="AI432" s="51"/>
      <c r="AJ432" s="51"/>
      <c r="AK432" s="51"/>
      <c r="AL432" s="51"/>
    </row>
    <row r="433" spans="1:38" ht="105" customHeight="1">
      <c r="A433" s="57">
        <v>115</v>
      </c>
      <c r="B433" s="87" t="s">
        <v>470</v>
      </c>
      <c r="C433" s="58" t="s">
        <v>155</v>
      </c>
      <c r="D433" s="58" t="s">
        <v>504</v>
      </c>
      <c r="E433" s="58" t="s">
        <v>443</v>
      </c>
      <c r="F433" s="39">
        <v>4</v>
      </c>
      <c r="G433" s="60"/>
      <c r="H433" s="39"/>
      <c r="I433" s="39"/>
      <c r="J433" s="59" t="s">
        <v>236</v>
      </c>
      <c r="K433" s="39"/>
      <c r="L433" s="39"/>
      <c r="M433" s="60"/>
      <c r="N433" s="60"/>
      <c r="O433" s="39"/>
      <c r="P433" s="39"/>
      <c r="Q433" s="39"/>
      <c r="R433" s="39"/>
      <c r="S433" s="39"/>
      <c r="T433" s="60"/>
      <c r="U433" s="60"/>
      <c r="V433" s="39"/>
      <c r="W433" s="39"/>
      <c r="X433" s="39"/>
      <c r="Y433" s="39"/>
      <c r="Z433" s="39"/>
      <c r="AA433" s="60"/>
      <c r="AB433" s="60"/>
      <c r="AC433" s="59" t="s">
        <v>696</v>
      </c>
      <c r="AD433" s="22"/>
      <c r="AE433" s="75"/>
      <c r="AF433" s="34"/>
      <c r="AG433" s="51"/>
      <c r="AH433" s="51"/>
      <c r="AI433" s="51"/>
      <c r="AJ433" s="51"/>
      <c r="AK433" s="51"/>
      <c r="AL433" s="51"/>
    </row>
    <row r="434" spans="1:38" ht="105" customHeight="1">
      <c r="A434" s="57">
        <v>115</v>
      </c>
      <c r="B434" s="87" t="s">
        <v>470</v>
      </c>
      <c r="C434" s="58" t="s">
        <v>50</v>
      </c>
      <c r="D434" s="58" t="s">
        <v>29</v>
      </c>
      <c r="E434" s="58" t="s">
        <v>508</v>
      </c>
      <c r="F434" s="39">
        <v>8</v>
      </c>
      <c r="G434" s="60"/>
      <c r="H434" s="39"/>
      <c r="I434" s="39"/>
      <c r="J434" s="39"/>
      <c r="K434" s="39"/>
      <c r="L434" s="39"/>
      <c r="M434" s="60"/>
      <c r="N434" s="60"/>
      <c r="O434" s="39"/>
      <c r="P434" s="39" t="s">
        <v>30</v>
      </c>
      <c r="Q434" s="39" t="s">
        <v>30</v>
      </c>
      <c r="R434" s="39"/>
      <c r="S434" s="39"/>
      <c r="T434" s="60"/>
      <c r="U434" s="60"/>
      <c r="V434" s="39" t="s">
        <v>30</v>
      </c>
      <c r="W434" s="39" t="s">
        <v>30</v>
      </c>
      <c r="X434" s="39"/>
      <c r="Y434" s="39"/>
      <c r="Z434" s="39"/>
      <c r="AA434" s="60"/>
      <c r="AB434" s="60"/>
      <c r="AC434" s="59"/>
      <c r="AD434" s="22"/>
      <c r="AE434" s="75"/>
      <c r="AF434" s="34"/>
      <c r="AG434" s="51"/>
      <c r="AH434" s="51"/>
      <c r="AI434" s="51"/>
      <c r="AJ434" s="51"/>
      <c r="AK434" s="51"/>
      <c r="AL434" s="51"/>
    </row>
    <row r="435" spans="1:38" ht="105" customHeight="1">
      <c r="A435" s="57">
        <v>115</v>
      </c>
      <c r="B435" s="87" t="s">
        <v>470</v>
      </c>
      <c r="C435" s="58" t="s">
        <v>512</v>
      </c>
      <c r="D435" s="58" t="s">
        <v>526</v>
      </c>
      <c r="E435" s="58" t="s">
        <v>964</v>
      </c>
      <c r="F435" s="39">
        <v>8</v>
      </c>
      <c r="G435" s="60"/>
      <c r="H435" s="39"/>
      <c r="I435" s="39"/>
      <c r="J435" s="39"/>
      <c r="K435" s="39"/>
      <c r="L435" s="39"/>
      <c r="M435" s="60"/>
      <c r="N435" s="60"/>
      <c r="O435" s="39"/>
      <c r="P435" s="39"/>
      <c r="Q435" s="39"/>
      <c r="R435" s="39"/>
      <c r="S435" s="39"/>
      <c r="T435" s="60"/>
      <c r="U435" s="60"/>
      <c r="V435" s="39"/>
      <c r="W435" s="39"/>
      <c r="X435" s="39" t="s">
        <v>193</v>
      </c>
      <c r="Y435" s="39" t="s">
        <v>193</v>
      </c>
      <c r="Z435" s="39"/>
      <c r="AA435" s="60"/>
      <c r="AB435" s="60"/>
      <c r="AC435" s="59"/>
      <c r="AD435" s="22"/>
      <c r="AE435" s="75"/>
      <c r="AF435" s="34"/>
      <c r="AG435" s="51"/>
      <c r="AH435" s="51"/>
      <c r="AI435" s="51"/>
      <c r="AJ435" s="51"/>
      <c r="AK435" s="51"/>
      <c r="AL435" s="51"/>
    </row>
    <row r="436" spans="1:38" ht="105" customHeight="1">
      <c r="A436" s="57">
        <v>115</v>
      </c>
      <c r="B436" s="87" t="s">
        <v>470</v>
      </c>
      <c r="C436" s="58" t="s">
        <v>122</v>
      </c>
      <c r="D436" s="58" t="s">
        <v>918</v>
      </c>
      <c r="E436" s="58" t="s">
        <v>917</v>
      </c>
      <c r="F436" s="39">
        <v>8</v>
      </c>
      <c r="G436" s="60"/>
      <c r="H436" s="39"/>
      <c r="I436" s="59"/>
      <c r="J436" s="59"/>
      <c r="K436" s="59" t="s">
        <v>156</v>
      </c>
      <c r="L436" s="59" t="s">
        <v>156</v>
      </c>
      <c r="M436" s="60"/>
      <c r="N436" s="60"/>
      <c r="O436" s="59"/>
      <c r="P436" s="59"/>
      <c r="Q436" s="59"/>
      <c r="R436" s="59" t="s">
        <v>156</v>
      </c>
      <c r="S436" s="59" t="s">
        <v>156</v>
      </c>
      <c r="T436" s="60"/>
      <c r="U436" s="60"/>
      <c r="V436" s="59"/>
      <c r="W436" s="59"/>
      <c r="X436" s="59"/>
      <c r="Y436" s="59"/>
      <c r="Z436" s="59" t="s">
        <v>156</v>
      </c>
      <c r="AA436" s="60"/>
      <c r="AB436" s="60"/>
      <c r="AC436" s="59"/>
      <c r="AD436" s="22"/>
      <c r="AE436" s="75"/>
      <c r="AF436" s="34"/>
      <c r="AG436" s="51"/>
      <c r="AH436" s="51"/>
      <c r="AI436" s="51"/>
      <c r="AJ436" s="51"/>
      <c r="AK436" s="51"/>
      <c r="AL436" s="51"/>
    </row>
    <row r="437" spans="1:38" ht="105" customHeight="1">
      <c r="A437" s="57">
        <v>116</v>
      </c>
      <c r="B437" s="87" t="s">
        <v>471</v>
      </c>
      <c r="C437" s="58" t="s">
        <v>105</v>
      </c>
      <c r="D437" s="58" t="s">
        <v>74</v>
      </c>
      <c r="E437" s="58" t="s">
        <v>21</v>
      </c>
      <c r="F437" s="39"/>
      <c r="G437" s="60"/>
      <c r="H437" s="106"/>
      <c r="I437" s="107"/>
      <c r="J437" s="106"/>
      <c r="K437" s="106"/>
      <c r="L437" s="107"/>
      <c r="M437" s="60"/>
      <c r="N437" s="60"/>
      <c r="O437" s="106"/>
      <c r="P437" s="107"/>
      <c r="Q437" s="106"/>
      <c r="R437" s="106"/>
      <c r="S437" s="107"/>
      <c r="T437" s="60"/>
      <c r="U437" s="60"/>
      <c r="V437" s="106"/>
      <c r="W437" s="107"/>
      <c r="X437" s="106"/>
      <c r="Y437" s="107"/>
      <c r="Z437" s="107"/>
      <c r="AA437" s="60"/>
      <c r="AB437" s="60"/>
      <c r="AC437" s="59" t="s">
        <v>763</v>
      </c>
      <c r="AD437" s="22"/>
      <c r="AE437" s="34"/>
      <c r="AF437" s="34"/>
      <c r="AG437" s="51"/>
      <c r="AH437" s="51"/>
      <c r="AI437" s="51"/>
      <c r="AJ437" s="51"/>
      <c r="AK437" s="51"/>
      <c r="AL437" s="51"/>
    </row>
    <row r="438" spans="1:38" ht="105" customHeight="1">
      <c r="A438" s="57">
        <v>117</v>
      </c>
      <c r="B438" s="87" t="s">
        <v>487</v>
      </c>
      <c r="C438" s="58" t="s">
        <v>160</v>
      </c>
      <c r="D438" s="58" t="s">
        <v>504</v>
      </c>
      <c r="E438" s="58" t="s">
        <v>807</v>
      </c>
      <c r="F438" s="39">
        <v>8</v>
      </c>
      <c r="G438" s="60"/>
      <c r="H438" s="39"/>
      <c r="I438" s="39" t="s">
        <v>231</v>
      </c>
      <c r="J438" s="39" t="s">
        <v>231</v>
      </c>
      <c r="K438" s="39" t="s">
        <v>231</v>
      </c>
      <c r="L438" s="39"/>
      <c r="M438" s="60"/>
      <c r="N438" s="60"/>
      <c r="O438" s="39" t="s">
        <v>233</v>
      </c>
      <c r="P438" s="39" t="s">
        <v>231</v>
      </c>
      <c r="Q438" s="39" t="s">
        <v>231</v>
      </c>
      <c r="R438" s="39"/>
      <c r="S438" s="39"/>
      <c r="T438" s="60"/>
      <c r="U438" s="60"/>
      <c r="V438" s="39" t="s">
        <v>137</v>
      </c>
      <c r="W438" s="39" t="s">
        <v>137</v>
      </c>
      <c r="X438" s="39" t="s">
        <v>137</v>
      </c>
      <c r="Y438" s="39"/>
      <c r="Z438" s="39"/>
      <c r="AA438" s="60"/>
      <c r="AB438" s="60"/>
      <c r="AC438" s="59"/>
      <c r="AD438" s="22"/>
      <c r="AE438" s="75" t="s">
        <v>755</v>
      </c>
      <c r="AF438" s="34"/>
      <c r="AG438" s="51"/>
      <c r="AH438" s="51"/>
      <c r="AI438" s="51"/>
      <c r="AJ438" s="51"/>
      <c r="AK438" s="51"/>
      <c r="AL438" s="51"/>
    </row>
    <row r="439" spans="1:38" ht="105" customHeight="1">
      <c r="A439" s="57">
        <v>117</v>
      </c>
      <c r="B439" s="87" t="s">
        <v>487</v>
      </c>
      <c r="C439" s="58" t="s">
        <v>657</v>
      </c>
      <c r="D439" s="58" t="s">
        <v>35</v>
      </c>
      <c r="E439" s="58" t="s">
        <v>171</v>
      </c>
      <c r="F439" s="39">
        <v>5</v>
      </c>
      <c r="G439" s="60"/>
      <c r="H439" s="59" t="s">
        <v>194</v>
      </c>
      <c r="I439" s="39"/>
      <c r="J439" s="39"/>
      <c r="K439" s="59"/>
      <c r="L439" s="59"/>
      <c r="M439" s="60"/>
      <c r="N439" s="60"/>
      <c r="O439" s="59"/>
      <c r="P439" s="59"/>
      <c r="Q439" s="39"/>
      <c r="R439" s="39"/>
      <c r="S439" s="59"/>
      <c r="T439" s="60"/>
      <c r="U439" s="60"/>
      <c r="V439" s="59"/>
      <c r="W439" s="39"/>
      <c r="X439" s="39"/>
      <c r="Y439" s="59"/>
      <c r="Z439" s="39"/>
      <c r="AA439" s="60"/>
      <c r="AB439" s="60"/>
      <c r="AC439" s="59"/>
      <c r="AD439" s="22"/>
      <c r="AE439" s="75" t="s">
        <v>891</v>
      </c>
      <c r="AF439" s="34"/>
      <c r="AG439" s="51"/>
      <c r="AH439" s="51"/>
      <c r="AI439" s="51"/>
      <c r="AJ439" s="51"/>
      <c r="AK439" s="51"/>
      <c r="AL439" s="51"/>
    </row>
    <row r="440" spans="1:38" ht="105" customHeight="1">
      <c r="A440" s="57">
        <v>117</v>
      </c>
      <c r="B440" s="87" t="s">
        <v>487</v>
      </c>
      <c r="C440" s="58" t="s">
        <v>657</v>
      </c>
      <c r="D440" s="58" t="s">
        <v>35</v>
      </c>
      <c r="E440" s="58" t="s">
        <v>443</v>
      </c>
      <c r="F440" s="39">
        <v>2</v>
      </c>
      <c r="G440" s="60"/>
      <c r="H440" s="39"/>
      <c r="I440" s="39"/>
      <c r="J440" s="39"/>
      <c r="K440" s="39"/>
      <c r="L440" s="39"/>
      <c r="M440" s="60"/>
      <c r="N440" s="60"/>
      <c r="O440" s="59"/>
      <c r="P440" s="39"/>
      <c r="Q440" s="39"/>
      <c r="R440" s="39" t="s">
        <v>83</v>
      </c>
      <c r="S440" s="39"/>
      <c r="T440" s="60"/>
      <c r="U440" s="60"/>
      <c r="V440" s="39"/>
      <c r="W440" s="39"/>
      <c r="X440" s="39"/>
      <c r="Y440" s="39"/>
      <c r="Z440" s="39"/>
      <c r="AA440" s="60"/>
      <c r="AB440" s="60"/>
      <c r="AC440" s="59" t="s">
        <v>171</v>
      </c>
      <c r="AD440" s="22"/>
      <c r="AE440" s="75"/>
      <c r="AF440" s="34"/>
      <c r="AG440" s="51"/>
      <c r="AH440" s="51"/>
      <c r="AI440" s="51"/>
      <c r="AJ440" s="51"/>
      <c r="AK440" s="51"/>
      <c r="AL440" s="51"/>
    </row>
    <row r="441" spans="1:38" ht="105" customHeight="1">
      <c r="A441" s="57">
        <v>117</v>
      </c>
      <c r="B441" s="87" t="s">
        <v>487</v>
      </c>
      <c r="C441" s="58" t="s">
        <v>46</v>
      </c>
      <c r="D441" s="58" t="s">
        <v>35</v>
      </c>
      <c r="E441" s="58" t="s">
        <v>443</v>
      </c>
      <c r="F441" s="39">
        <v>2</v>
      </c>
      <c r="G441" s="60"/>
      <c r="H441" s="39"/>
      <c r="I441" s="39"/>
      <c r="J441" s="39"/>
      <c r="K441" s="39"/>
      <c r="L441" s="39"/>
      <c r="M441" s="60"/>
      <c r="N441" s="60"/>
      <c r="O441" s="59"/>
      <c r="P441" s="39"/>
      <c r="Q441" s="39"/>
      <c r="R441" s="39" t="s">
        <v>83</v>
      </c>
      <c r="S441" s="39"/>
      <c r="T441" s="60"/>
      <c r="U441" s="60"/>
      <c r="V441" s="39"/>
      <c r="W441" s="39"/>
      <c r="X441" s="39"/>
      <c r="Y441" s="39"/>
      <c r="Z441" s="39"/>
      <c r="AA441" s="60"/>
      <c r="AB441" s="60"/>
      <c r="AC441" s="59" t="s">
        <v>171</v>
      </c>
      <c r="AD441" s="22"/>
      <c r="AE441" s="75"/>
      <c r="AF441" s="34"/>
      <c r="AG441" s="51"/>
      <c r="AH441" s="51"/>
      <c r="AI441" s="51"/>
      <c r="AJ441" s="51"/>
      <c r="AK441" s="51"/>
      <c r="AL441" s="51"/>
    </row>
    <row r="442" spans="1:38" ht="105" customHeight="1">
      <c r="A442" s="57">
        <v>117</v>
      </c>
      <c r="B442" s="87" t="s">
        <v>487</v>
      </c>
      <c r="C442" s="58" t="s">
        <v>664</v>
      </c>
      <c r="D442" s="58" t="s">
        <v>32</v>
      </c>
      <c r="E442" s="58" t="s">
        <v>719</v>
      </c>
      <c r="F442" s="165">
        <v>2</v>
      </c>
      <c r="G442" s="60"/>
      <c r="H442" s="165"/>
      <c r="I442" s="165"/>
      <c r="J442" s="165"/>
      <c r="K442" s="165"/>
      <c r="L442" s="165"/>
      <c r="M442" s="60"/>
      <c r="N442" s="60"/>
      <c r="O442" s="165"/>
      <c r="P442" s="165"/>
      <c r="Q442" s="165"/>
      <c r="R442" s="165"/>
      <c r="S442" s="165" t="s">
        <v>148</v>
      </c>
      <c r="T442" s="60"/>
      <c r="U442" s="60"/>
      <c r="V442" s="165"/>
      <c r="W442" s="165"/>
      <c r="X442" s="165"/>
      <c r="Y442" s="165"/>
      <c r="Z442" s="199"/>
      <c r="AA442" s="60"/>
      <c r="AB442" s="60"/>
      <c r="AC442" s="59"/>
      <c r="AD442" s="22"/>
      <c r="AE442" s="75"/>
      <c r="AF442" s="34"/>
      <c r="AG442" s="51"/>
      <c r="AH442" s="51"/>
      <c r="AI442" s="51"/>
      <c r="AJ442" s="51"/>
      <c r="AK442" s="51"/>
      <c r="AL442" s="51"/>
    </row>
    <row r="443" spans="1:38" ht="105" customHeight="1">
      <c r="A443" s="57">
        <v>117</v>
      </c>
      <c r="B443" s="87" t="s">
        <v>487</v>
      </c>
      <c r="C443" s="58" t="s">
        <v>664</v>
      </c>
      <c r="D443" s="58" t="s">
        <v>32</v>
      </c>
      <c r="E443" s="58" t="s">
        <v>999</v>
      </c>
      <c r="F443" s="165">
        <v>3</v>
      </c>
      <c r="G443" s="60"/>
      <c r="H443" s="165"/>
      <c r="I443" s="165"/>
      <c r="J443" s="165"/>
      <c r="K443" s="165"/>
      <c r="L443" s="165"/>
      <c r="M443" s="60"/>
      <c r="N443" s="60"/>
      <c r="O443" s="165"/>
      <c r="P443" s="165"/>
      <c r="Q443" s="165"/>
      <c r="R443" s="165"/>
      <c r="S443" s="199" t="s">
        <v>1000</v>
      </c>
      <c r="T443" s="60"/>
      <c r="U443" s="60"/>
      <c r="V443" s="165"/>
      <c r="W443" s="165"/>
      <c r="X443" s="165"/>
      <c r="Y443" s="165"/>
      <c r="Z443" s="165"/>
      <c r="AA443" s="60"/>
      <c r="AB443" s="60"/>
      <c r="AC443" s="59"/>
      <c r="AD443" s="22"/>
      <c r="AE443" s="75"/>
      <c r="AF443" s="34"/>
      <c r="AG443" s="51"/>
      <c r="AH443" s="51"/>
      <c r="AI443" s="51"/>
      <c r="AJ443" s="51"/>
      <c r="AK443" s="51"/>
      <c r="AL443" s="51"/>
    </row>
    <row r="444" spans="1:38" ht="105" customHeight="1">
      <c r="A444" s="57">
        <v>117</v>
      </c>
      <c r="B444" s="87" t="s">
        <v>487</v>
      </c>
      <c r="C444" s="58" t="s">
        <v>664</v>
      </c>
      <c r="D444" s="58" t="s">
        <v>32</v>
      </c>
      <c r="E444" s="58" t="s">
        <v>441</v>
      </c>
      <c r="F444" s="165">
        <v>5</v>
      </c>
      <c r="G444" s="60"/>
      <c r="H444" s="39"/>
      <c r="I444" s="39"/>
      <c r="J444" s="39"/>
      <c r="K444" s="39"/>
      <c r="L444" s="39"/>
      <c r="M444" s="60"/>
      <c r="N444" s="60"/>
      <c r="O444" s="39"/>
      <c r="P444" s="39"/>
      <c r="Q444" s="39"/>
      <c r="R444" s="39"/>
      <c r="S444" s="199"/>
      <c r="T444" s="60"/>
      <c r="U444" s="60"/>
      <c r="V444" s="39"/>
      <c r="W444" s="39"/>
      <c r="X444" s="39"/>
      <c r="Y444" s="165" t="s">
        <v>139</v>
      </c>
      <c r="Z444" s="199" t="s">
        <v>1000</v>
      </c>
      <c r="AA444" s="60"/>
      <c r="AB444" s="60"/>
      <c r="AC444" s="59"/>
      <c r="AD444" s="22"/>
      <c r="AE444" s="75"/>
      <c r="AF444" s="34"/>
      <c r="AG444" s="51"/>
      <c r="AH444" s="51"/>
      <c r="AI444" s="51"/>
      <c r="AJ444" s="51"/>
      <c r="AK444" s="51"/>
      <c r="AL444" s="51"/>
    </row>
    <row r="445" spans="1:38" ht="105" customHeight="1">
      <c r="A445" s="57">
        <v>118</v>
      </c>
      <c r="B445" s="87" t="s">
        <v>608</v>
      </c>
      <c r="C445" s="58" t="s">
        <v>151</v>
      </c>
      <c r="D445" s="58" t="s">
        <v>454</v>
      </c>
      <c r="E445" s="58" t="s">
        <v>443</v>
      </c>
      <c r="F445" s="39">
        <v>4</v>
      </c>
      <c r="G445" s="60"/>
      <c r="H445" s="39"/>
      <c r="I445" s="39" t="s">
        <v>232</v>
      </c>
      <c r="J445" s="39"/>
      <c r="K445" s="39"/>
      <c r="L445" s="39"/>
      <c r="M445" s="60"/>
      <c r="N445" s="60"/>
      <c r="O445" s="39"/>
      <c r="P445" s="39"/>
      <c r="Q445" s="39"/>
      <c r="R445" s="39"/>
      <c r="S445" s="39"/>
      <c r="T445" s="60"/>
      <c r="U445" s="60"/>
      <c r="V445" s="39"/>
      <c r="W445" s="39"/>
      <c r="X445" s="39"/>
      <c r="Y445" s="39"/>
      <c r="Z445" s="39"/>
      <c r="AA445" s="60"/>
      <c r="AB445" s="60"/>
      <c r="AC445" s="197" t="s">
        <v>965</v>
      </c>
      <c r="AD445" s="22"/>
      <c r="AE445" s="75" t="s">
        <v>892</v>
      </c>
      <c r="AF445" s="34"/>
      <c r="AG445" s="51"/>
      <c r="AH445" s="51"/>
      <c r="AI445" s="51"/>
      <c r="AJ445" s="51"/>
      <c r="AK445" s="51"/>
      <c r="AL445" s="51"/>
    </row>
    <row r="446" spans="1:38" ht="105" customHeight="1">
      <c r="A446" s="57">
        <v>118</v>
      </c>
      <c r="B446" s="87" t="s">
        <v>608</v>
      </c>
      <c r="C446" s="58" t="s">
        <v>133</v>
      </c>
      <c r="D446" s="58" t="s">
        <v>454</v>
      </c>
      <c r="E446" s="58" t="s">
        <v>443</v>
      </c>
      <c r="F446" s="39">
        <v>4</v>
      </c>
      <c r="G446" s="60"/>
      <c r="H446" s="39"/>
      <c r="I446" s="39" t="s">
        <v>232</v>
      </c>
      <c r="J446" s="39"/>
      <c r="K446" s="39"/>
      <c r="L446" s="39"/>
      <c r="M446" s="60"/>
      <c r="N446" s="60"/>
      <c r="O446" s="39"/>
      <c r="P446" s="39"/>
      <c r="Q446" s="39"/>
      <c r="R446" s="39"/>
      <c r="S446" s="39"/>
      <c r="T446" s="60"/>
      <c r="U446" s="60"/>
      <c r="V446" s="39"/>
      <c r="W446" s="39"/>
      <c r="X446" s="39"/>
      <c r="Y446" s="39"/>
      <c r="Z446" s="39"/>
      <c r="AA446" s="60"/>
      <c r="AB446" s="60"/>
      <c r="AC446" s="197" t="s">
        <v>646</v>
      </c>
      <c r="AD446" s="22"/>
      <c r="AE446" s="75"/>
      <c r="AF446" s="34"/>
      <c r="AG446" s="51"/>
      <c r="AH446" s="51"/>
      <c r="AI446" s="51"/>
      <c r="AJ446" s="51"/>
      <c r="AK446" s="51"/>
      <c r="AL446" s="51"/>
    </row>
    <row r="447" spans="1:38" ht="105" customHeight="1">
      <c r="A447" s="57">
        <v>118</v>
      </c>
      <c r="B447" s="87" t="s">
        <v>608</v>
      </c>
      <c r="C447" s="58" t="s">
        <v>128</v>
      </c>
      <c r="D447" s="58" t="s">
        <v>480</v>
      </c>
      <c r="E447" s="58" t="s">
        <v>443</v>
      </c>
      <c r="F447" s="39">
        <v>4</v>
      </c>
      <c r="G447" s="60"/>
      <c r="H447" s="39" t="s">
        <v>235</v>
      </c>
      <c r="I447" s="39"/>
      <c r="J447" s="39"/>
      <c r="K447" s="39"/>
      <c r="L447" s="39"/>
      <c r="M447" s="60"/>
      <c r="N447" s="60"/>
      <c r="O447" s="39"/>
      <c r="P447" s="39"/>
      <c r="Q447" s="39"/>
      <c r="R447" s="39"/>
      <c r="S447" s="39"/>
      <c r="T447" s="60"/>
      <c r="U447" s="60"/>
      <c r="V447" s="39"/>
      <c r="W447" s="39"/>
      <c r="X447" s="39"/>
      <c r="Y447" s="39"/>
      <c r="Z447" s="39"/>
      <c r="AA447" s="60"/>
      <c r="AB447" s="60"/>
      <c r="AC447" s="197" t="s">
        <v>959</v>
      </c>
      <c r="AD447" s="22"/>
      <c r="AE447" s="75" t="s">
        <v>727</v>
      </c>
      <c r="AF447" s="34"/>
      <c r="AG447" s="51"/>
      <c r="AH447" s="51"/>
      <c r="AI447" s="51"/>
      <c r="AJ447" s="51"/>
      <c r="AK447" s="51"/>
      <c r="AL447" s="51"/>
    </row>
    <row r="448" spans="1:38" ht="105" customHeight="1">
      <c r="A448" s="57">
        <v>118</v>
      </c>
      <c r="B448" s="87" t="s">
        <v>608</v>
      </c>
      <c r="C448" s="58" t="s">
        <v>133</v>
      </c>
      <c r="D448" s="58" t="s">
        <v>480</v>
      </c>
      <c r="E448" s="58" t="s">
        <v>443</v>
      </c>
      <c r="F448" s="39">
        <v>4</v>
      </c>
      <c r="G448" s="60"/>
      <c r="H448" s="39" t="s">
        <v>235</v>
      </c>
      <c r="I448" s="39"/>
      <c r="J448" s="39"/>
      <c r="K448" s="39"/>
      <c r="L448" s="39"/>
      <c r="M448" s="60"/>
      <c r="N448" s="60"/>
      <c r="O448" s="39"/>
      <c r="P448" s="39"/>
      <c r="Q448" s="39"/>
      <c r="R448" s="39"/>
      <c r="S448" s="39"/>
      <c r="T448" s="60"/>
      <c r="U448" s="60"/>
      <c r="V448" s="39"/>
      <c r="W448" s="39"/>
      <c r="X448" s="39"/>
      <c r="Y448" s="39"/>
      <c r="Z448" s="39"/>
      <c r="AA448" s="60"/>
      <c r="AB448" s="60"/>
      <c r="AC448" s="197" t="s">
        <v>674</v>
      </c>
      <c r="AD448" s="22"/>
      <c r="AE448" s="75"/>
      <c r="AF448" s="34"/>
      <c r="AG448" s="51"/>
      <c r="AH448" s="51"/>
      <c r="AI448" s="51"/>
      <c r="AJ448" s="51"/>
      <c r="AK448" s="51"/>
      <c r="AL448" s="51"/>
    </row>
    <row r="449" spans="1:38" ht="105" customHeight="1">
      <c r="A449" s="57">
        <v>118</v>
      </c>
      <c r="B449" s="87" t="s">
        <v>608</v>
      </c>
      <c r="C449" s="58" t="s">
        <v>22</v>
      </c>
      <c r="D449" s="58" t="s">
        <v>502</v>
      </c>
      <c r="E449" s="58" t="s">
        <v>503</v>
      </c>
      <c r="F449" s="39">
        <v>5</v>
      </c>
      <c r="G449" s="60"/>
      <c r="H449" s="39"/>
      <c r="I449" s="39"/>
      <c r="J449" s="71"/>
      <c r="K449" s="39"/>
      <c r="L449" s="39"/>
      <c r="M449" s="60"/>
      <c r="N449" s="60"/>
      <c r="O449" s="39"/>
      <c r="P449" s="39"/>
      <c r="Q449" s="39"/>
      <c r="R449" s="39" t="s">
        <v>144</v>
      </c>
      <c r="S449" s="71"/>
      <c r="T449" s="60"/>
      <c r="U449" s="60"/>
      <c r="V449" s="71"/>
      <c r="W449" s="59" t="s">
        <v>554</v>
      </c>
      <c r="X449" s="39"/>
      <c r="Y449" s="39"/>
      <c r="Z449" s="71" t="s">
        <v>262</v>
      </c>
      <c r="AA449" s="60"/>
      <c r="AB449" s="60"/>
      <c r="AC449" s="59"/>
      <c r="AD449" s="22"/>
      <c r="AE449" s="75" t="s">
        <v>782</v>
      </c>
      <c r="AF449" s="34"/>
      <c r="AG449" s="51"/>
      <c r="AH449" s="51"/>
      <c r="AI449" s="51"/>
      <c r="AJ449" s="51"/>
      <c r="AK449" s="51"/>
      <c r="AL449" s="51"/>
    </row>
    <row r="450" spans="1:38" ht="105" customHeight="1">
      <c r="A450" s="57">
        <v>118</v>
      </c>
      <c r="B450" s="87" t="s">
        <v>608</v>
      </c>
      <c r="C450" s="58" t="s">
        <v>166</v>
      </c>
      <c r="D450" s="58" t="s">
        <v>70</v>
      </c>
      <c r="E450" s="58" t="s">
        <v>645</v>
      </c>
      <c r="F450" s="39">
        <v>6</v>
      </c>
      <c r="G450" s="60"/>
      <c r="H450" s="39"/>
      <c r="I450" s="39"/>
      <c r="J450" s="39" t="s">
        <v>193</v>
      </c>
      <c r="K450" s="39" t="s">
        <v>193</v>
      </c>
      <c r="L450" s="39"/>
      <c r="M450" s="60"/>
      <c r="N450" s="60"/>
      <c r="O450" s="39" t="s">
        <v>193</v>
      </c>
      <c r="P450" s="39"/>
      <c r="Q450" s="39"/>
      <c r="R450" s="39"/>
      <c r="S450" s="39" t="s">
        <v>169</v>
      </c>
      <c r="T450" s="60"/>
      <c r="U450" s="60"/>
      <c r="V450" s="39"/>
      <c r="W450" s="39"/>
      <c r="X450" s="39"/>
      <c r="Y450" s="39"/>
      <c r="Z450" s="39"/>
      <c r="AA450" s="60"/>
      <c r="AB450" s="60"/>
      <c r="AC450" s="59"/>
      <c r="AD450" s="22">
        <f>75-48-4</f>
        <v>23</v>
      </c>
      <c r="AE450" s="75" t="s">
        <v>667</v>
      </c>
      <c r="AF450" s="34"/>
      <c r="AG450" s="51"/>
      <c r="AH450" s="51"/>
      <c r="AI450" s="51"/>
      <c r="AJ450" s="51"/>
      <c r="AK450" s="51"/>
      <c r="AL450" s="51"/>
    </row>
    <row r="451" spans="1:38" ht="105" customHeight="1">
      <c r="A451" s="57">
        <v>118</v>
      </c>
      <c r="B451" s="87" t="s">
        <v>608</v>
      </c>
      <c r="C451" s="58" t="s">
        <v>166</v>
      </c>
      <c r="D451" s="58" t="s">
        <v>70</v>
      </c>
      <c r="E451" s="58" t="s">
        <v>443</v>
      </c>
      <c r="F451" s="39">
        <v>4</v>
      </c>
      <c r="G451" s="60"/>
      <c r="H451" s="39"/>
      <c r="I451" s="39"/>
      <c r="J451" s="39"/>
      <c r="K451" s="39"/>
      <c r="L451" s="39"/>
      <c r="M451" s="60"/>
      <c r="N451" s="60"/>
      <c r="O451" s="39"/>
      <c r="P451" s="39"/>
      <c r="Q451" s="39"/>
      <c r="R451" s="39"/>
      <c r="S451" s="39"/>
      <c r="T451" s="60"/>
      <c r="U451" s="60"/>
      <c r="V451" s="39" t="s">
        <v>169</v>
      </c>
      <c r="W451" s="39"/>
      <c r="X451" s="39"/>
      <c r="Y451" s="39"/>
      <c r="Z451" s="39"/>
      <c r="AA451" s="60"/>
      <c r="AB451" s="60"/>
      <c r="AC451" s="59" t="s">
        <v>645</v>
      </c>
      <c r="AD451" s="22"/>
      <c r="AE451" s="75"/>
      <c r="AF451" s="34"/>
      <c r="AG451" s="51"/>
      <c r="AH451" s="51"/>
      <c r="AI451" s="51"/>
      <c r="AJ451" s="51"/>
      <c r="AK451" s="51"/>
      <c r="AL451" s="51"/>
    </row>
    <row r="452" spans="1:38" ht="105" customHeight="1">
      <c r="A452" s="57">
        <v>118</v>
      </c>
      <c r="B452" s="87" t="s">
        <v>608</v>
      </c>
      <c r="C452" s="58" t="s">
        <v>163</v>
      </c>
      <c r="D452" s="58" t="s">
        <v>70</v>
      </c>
      <c r="E452" s="58" t="s">
        <v>443</v>
      </c>
      <c r="F452" s="39">
        <v>4</v>
      </c>
      <c r="G452" s="60"/>
      <c r="H452" s="39"/>
      <c r="I452" s="39"/>
      <c r="J452" s="39"/>
      <c r="K452" s="39"/>
      <c r="L452" s="39"/>
      <c r="M452" s="60"/>
      <c r="N452" s="60"/>
      <c r="O452" s="39"/>
      <c r="P452" s="39"/>
      <c r="Q452" s="39"/>
      <c r="R452" s="39"/>
      <c r="S452" s="39"/>
      <c r="T452" s="60"/>
      <c r="U452" s="60"/>
      <c r="V452" s="39" t="s">
        <v>169</v>
      </c>
      <c r="W452" s="39"/>
      <c r="X452" s="39"/>
      <c r="Y452" s="39"/>
      <c r="Z452" s="39"/>
      <c r="AA452" s="60"/>
      <c r="AB452" s="60"/>
      <c r="AC452" s="59" t="s">
        <v>645</v>
      </c>
      <c r="AD452" s="22"/>
      <c r="AE452" s="75"/>
      <c r="AF452" s="34"/>
      <c r="AG452" s="51"/>
      <c r="AH452" s="51"/>
      <c r="AI452" s="51"/>
      <c r="AJ452" s="51"/>
      <c r="AK452" s="51"/>
      <c r="AL452" s="51"/>
    </row>
    <row r="453" spans="1:38" ht="105" customHeight="1">
      <c r="A453" s="57">
        <v>118</v>
      </c>
      <c r="B453" s="87" t="s">
        <v>608</v>
      </c>
      <c r="C453" s="58" t="s">
        <v>844</v>
      </c>
      <c r="D453" s="58" t="s">
        <v>444</v>
      </c>
      <c r="E453" s="58" t="s">
        <v>808</v>
      </c>
      <c r="F453" s="39">
        <v>5</v>
      </c>
      <c r="G453" s="60"/>
      <c r="H453" s="39"/>
      <c r="I453" s="39"/>
      <c r="J453" s="39"/>
      <c r="K453" s="39"/>
      <c r="L453" s="39"/>
      <c r="M453" s="60"/>
      <c r="N453" s="60"/>
      <c r="O453" s="39"/>
      <c r="P453" s="39" t="s">
        <v>239</v>
      </c>
      <c r="Q453" s="39" t="s">
        <v>144</v>
      </c>
      <c r="R453" s="39"/>
      <c r="S453" s="39"/>
      <c r="T453" s="60"/>
      <c r="U453" s="60"/>
      <c r="V453" s="39"/>
      <c r="W453" s="39"/>
      <c r="X453" s="39" t="s">
        <v>125</v>
      </c>
      <c r="Y453" s="39" t="s">
        <v>130</v>
      </c>
      <c r="Z453" s="39"/>
      <c r="AA453" s="60"/>
      <c r="AB453" s="60"/>
      <c r="AC453" s="59"/>
      <c r="AD453" s="22"/>
      <c r="AE453" s="75"/>
      <c r="AF453" s="34"/>
      <c r="AG453" s="51"/>
      <c r="AH453" s="51"/>
      <c r="AI453" s="51"/>
      <c r="AJ453" s="51"/>
      <c r="AK453" s="51"/>
      <c r="AL453" s="51"/>
    </row>
    <row r="454" spans="1:38" ht="105" customHeight="1">
      <c r="A454" s="57">
        <v>119</v>
      </c>
      <c r="B454" s="87" t="s">
        <v>609</v>
      </c>
      <c r="C454" s="58" t="s">
        <v>163</v>
      </c>
      <c r="D454" s="58" t="s">
        <v>523</v>
      </c>
      <c r="E454" s="58" t="s">
        <v>661</v>
      </c>
      <c r="F454" s="39">
        <v>6</v>
      </c>
      <c r="G454" s="60"/>
      <c r="H454" s="39"/>
      <c r="I454" s="39" t="s">
        <v>136</v>
      </c>
      <c r="J454" s="39" t="s">
        <v>136</v>
      </c>
      <c r="K454" s="39"/>
      <c r="L454" s="39"/>
      <c r="M454" s="60"/>
      <c r="N454" s="60"/>
      <c r="O454" s="39"/>
      <c r="P454" s="39" t="s">
        <v>136</v>
      </c>
      <c r="Q454" s="39" t="s">
        <v>136</v>
      </c>
      <c r="R454" s="39"/>
      <c r="S454" s="39"/>
      <c r="T454" s="60"/>
      <c r="U454" s="60"/>
      <c r="V454" s="39"/>
      <c r="W454" s="39"/>
      <c r="X454" s="39" t="s">
        <v>136</v>
      </c>
      <c r="Y454" s="39"/>
      <c r="Z454" s="39"/>
      <c r="AA454" s="60"/>
      <c r="AB454" s="60"/>
      <c r="AC454" s="59"/>
      <c r="AD454" s="22"/>
      <c r="AE454" s="75" t="s">
        <v>706</v>
      </c>
      <c r="AF454" s="34"/>
      <c r="AG454" s="51"/>
      <c r="AH454" s="51"/>
      <c r="AI454" s="51"/>
      <c r="AJ454" s="51"/>
      <c r="AK454" s="51"/>
      <c r="AL454" s="51"/>
    </row>
    <row r="455" spans="1:38" ht="105" customHeight="1">
      <c r="A455" s="57">
        <v>119</v>
      </c>
      <c r="B455" s="87" t="s">
        <v>609</v>
      </c>
      <c r="C455" s="58" t="s">
        <v>163</v>
      </c>
      <c r="D455" s="58" t="s">
        <v>523</v>
      </c>
      <c r="E455" s="58" t="s">
        <v>443</v>
      </c>
      <c r="F455" s="39">
        <v>4</v>
      </c>
      <c r="G455" s="60"/>
      <c r="H455" s="39"/>
      <c r="I455" s="39"/>
      <c r="J455" s="39"/>
      <c r="K455" s="39"/>
      <c r="L455" s="39"/>
      <c r="M455" s="60"/>
      <c r="N455" s="60"/>
      <c r="O455" s="39"/>
      <c r="P455" s="39"/>
      <c r="Q455" s="39"/>
      <c r="R455" s="39"/>
      <c r="S455" s="39"/>
      <c r="T455" s="60"/>
      <c r="U455" s="60"/>
      <c r="V455" s="39"/>
      <c r="W455" s="39"/>
      <c r="X455" s="39"/>
      <c r="Y455" s="39"/>
      <c r="Z455" s="39" t="s">
        <v>136</v>
      </c>
      <c r="AA455" s="60"/>
      <c r="AB455" s="60"/>
      <c r="AC455" s="59" t="s">
        <v>661</v>
      </c>
      <c r="AD455" s="22"/>
      <c r="AE455" s="75"/>
      <c r="AF455" s="34"/>
      <c r="AG455" s="51"/>
      <c r="AH455" s="51"/>
      <c r="AI455" s="51"/>
      <c r="AJ455" s="51"/>
      <c r="AK455" s="51"/>
      <c r="AL455" s="51"/>
    </row>
    <row r="456" spans="1:38" ht="105" customHeight="1">
      <c r="A456" s="57">
        <v>119</v>
      </c>
      <c r="B456" s="87" t="s">
        <v>609</v>
      </c>
      <c r="C456" s="58" t="s">
        <v>133</v>
      </c>
      <c r="D456" s="58" t="s">
        <v>523</v>
      </c>
      <c r="E456" s="58" t="s">
        <v>443</v>
      </c>
      <c r="F456" s="39">
        <v>4</v>
      </c>
      <c r="G456" s="60"/>
      <c r="H456" s="39"/>
      <c r="I456" s="39"/>
      <c r="J456" s="39"/>
      <c r="K456" s="39"/>
      <c r="L456" s="39"/>
      <c r="M456" s="60"/>
      <c r="N456" s="60"/>
      <c r="O456" s="39"/>
      <c r="P456" s="39"/>
      <c r="Q456" s="39"/>
      <c r="R456" s="39"/>
      <c r="S456" s="39"/>
      <c r="T456" s="60"/>
      <c r="U456" s="60"/>
      <c r="V456" s="39"/>
      <c r="W456" s="39"/>
      <c r="X456" s="39"/>
      <c r="Y456" s="39"/>
      <c r="Z456" s="39" t="s">
        <v>136</v>
      </c>
      <c r="AA456" s="60"/>
      <c r="AB456" s="60"/>
      <c r="AC456" s="59" t="s">
        <v>661</v>
      </c>
      <c r="AD456" s="22"/>
      <c r="AE456" s="75"/>
      <c r="AF456" s="34"/>
      <c r="AG456" s="51"/>
      <c r="AH456" s="51"/>
      <c r="AI456" s="51"/>
      <c r="AJ456" s="51"/>
      <c r="AK456" s="51"/>
      <c r="AL456" s="51"/>
    </row>
    <row r="457" spans="1:38" ht="105" customHeight="1">
      <c r="A457" s="57">
        <v>119</v>
      </c>
      <c r="B457" s="87" t="s">
        <v>609</v>
      </c>
      <c r="C457" s="58" t="s">
        <v>64</v>
      </c>
      <c r="D457" s="58" t="s">
        <v>502</v>
      </c>
      <c r="E457" s="58" t="s">
        <v>503</v>
      </c>
      <c r="F457" s="39">
        <v>5</v>
      </c>
      <c r="G457" s="60"/>
      <c r="H457" s="39"/>
      <c r="I457" s="39"/>
      <c r="J457" s="39"/>
      <c r="K457" s="39"/>
      <c r="L457" s="39" t="s">
        <v>194</v>
      </c>
      <c r="M457" s="60"/>
      <c r="N457" s="60"/>
      <c r="O457" s="39" t="s">
        <v>194</v>
      </c>
      <c r="P457" s="39"/>
      <c r="Q457" s="39"/>
      <c r="R457" s="39"/>
      <c r="S457" s="39" t="s">
        <v>130</v>
      </c>
      <c r="T457" s="60"/>
      <c r="U457" s="60"/>
      <c r="V457" s="39"/>
      <c r="W457" s="39" t="s">
        <v>642</v>
      </c>
      <c r="X457" s="39"/>
      <c r="Y457" s="39"/>
      <c r="Z457" s="39"/>
      <c r="AA457" s="60"/>
      <c r="AB457" s="60"/>
      <c r="AC457" s="59"/>
      <c r="AD457" s="22"/>
      <c r="AE457" s="75" t="s">
        <v>782</v>
      </c>
      <c r="AF457" s="34"/>
      <c r="AG457" s="51"/>
      <c r="AH457" s="51"/>
      <c r="AI457" s="51"/>
      <c r="AJ457" s="51"/>
      <c r="AK457" s="51"/>
      <c r="AL457" s="51"/>
    </row>
    <row r="458" spans="1:38" ht="105" customHeight="1">
      <c r="A458" s="57">
        <v>119</v>
      </c>
      <c r="B458" s="87" t="s">
        <v>609</v>
      </c>
      <c r="C458" s="58" t="s">
        <v>106</v>
      </c>
      <c r="D458" s="58" t="s">
        <v>454</v>
      </c>
      <c r="E458" s="58" t="s">
        <v>646</v>
      </c>
      <c r="F458" s="39">
        <v>6</v>
      </c>
      <c r="G458" s="60"/>
      <c r="H458" s="39"/>
      <c r="I458" s="39"/>
      <c r="J458" s="39"/>
      <c r="K458" s="39" t="s">
        <v>107</v>
      </c>
      <c r="L458" s="39"/>
      <c r="M458" s="60"/>
      <c r="N458" s="60"/>
      <c r="O458" s="39"/>
      <c r="P458" s="39"/>
      <c r="Q458" s="39"/>
      <c r="R458" s="39" t="s">
        <v>107</v>
      </c>
      <c r="S458" s="39"/>
      <c r="T458" s="60"/>
      <c r="U458" s="60"/>
      <c r="V458" s="39"/>
      <c r="W458" s="39"/>
      <c r="X458" s="39"/>
      <c r="Y458" s="39" t="s">
        <v>107</v>
      </c>
      <c r="Z458" s="39"/>
      <c r="AA458" s="60"/>
      <c r="AB458" s="60"/>
      <c r="AC458" s="59"/>
      <c r="AD458" s="22"/>
      <c r="AE458" s="75"/>
      <c r="AF458" s="34"/>
      <c r="AG458" s="51"/>
      <c r="AH458" s="51"/>
      <c r="AI458" s="51"/>
      <c r="AJ458" s="51"/>
      <c r="AK458" s="51"/>
      <c r="AL458" s="51"/>
    </row>
    <row r="459" spans="1:38" ht="105" customHeight="1">
      <c r="A459" s="57">
        <v>120</v>
      </c>
      <c r="B459" s="87" t="s">
        <v>610</v>
      </c>
      <c r="C459" s="58" t="s">
        <v>189</v>
      </c>
      <c r="D459" s="58" t="s">
        <v>480</v>
      </c>
      <c r="E459" s="58" t="s">
        <v>674</v>
      </c>
      <c r="F459" s="39">
        <v>6</v>
      </c>
      <c r="G459" s="60"/>
      <c r="H459" s="39"/>
      <c r="I459" s="39"/>
      <c r="J459" s="39" t="s">
        <v>110</v>
      </c>
      <c r="K459" s="39"/>
      <c r="L459" s="39" t="s">
        <v>110</v>
      </c>
      <c r="M459" s="60"/>
      <c r="N459" s="60"/>
      <c r="O459" s="39"/>
      <c r="P459" s="39"/>
      <c r="Q459" s="39" t="s">
        <v>110</v>
      </c>
      <c r="R459" s="39"/>
      <c r="S459" s="39" t="s">
        <v>110</v>
      </c>
      <c r="T459" s="60"/>
      <c r="U459" s="60"/>
      <c r="V459" s="39"/>
      <c r="W459" s="39"/>
      <c r="X459" s="39"/>
      <c r="Y459" s="39"/>
      <c r="Z459" s="39"/>
      <c r="AA459" s="60"/>
      <c r="AB459" s="60"/>
      <c r="AC459" s="59"/>
      <c r="AD459" s="22"/>
      <c r="AE459" s="75" t="s">
        <v>667</v>
      </c>
      <c r="AF459" s="34"/>
      <c r="AG459" s="51"/>
      <c r="AH459" s="51"/>
      <c r="AI459" s="51"/>
      <c r="AJ459" s="51"/>
      <c r="AK459" s="51"/>
      <c r="AL459" s="51"/>
    </row>
    <row r="460" spans="1:38" ht="105" customHeight="1">
      <c r="A460" s="57">
        <v>120</v>
      </c>
      <c r="B460" s="87" t="s">
        <v>610</v>
      </c>
      <c r="C460" s="58" t="s">
        <v>155</v>
      </c>
      <c r="D460" s="58" t="s">
        <v>480</v>
      </c>
      <c r="E460" s="58" t="s">
        <v>443</v>
      </c>
      <c r="F460" s="39">
        <v>4</v>
      </c>
      <c r="G460" s="60"/>
      <c r="H460" s="39"/>
      <c r="I460" s="39"/>
      <c r="J460" s="39"/>
      <c r="K460" s="39"/>
      <c r="L460" s="39"/>
      <c r="M460" s="60"/>
      <c r="N460" s="60"/>
      <c r="O460" s="39"/>
      <c r="P460" s="39"/>
      <c r="Q460" s="39"/>
      <c r="R460" s="39"/>
      <c r="S460" s="39"/>
      <c r="T460" s="60"/>
      <c r="U460" s="60"/>
      <c r="V460" s="39"/>
      <c r="W460" s="39" t="s">
        <v>110</v>
      </c>
      <c r="X460" s="39"/>
      <c r="Y460" s="39"/>
      <c r="Z460" s="39"/>
      <c r="AA460" s="60"/>
      <c r="AB460" s="60"/>
      <c r="AC460" s="197" t="s">
        <v>966</v>
      </c>
      <c r="AD460" s="22"/>
      <c r="AE460" s="75"/>
      <c r="AF460" s="34"/>
      <c r="AG460" s="51"/>
      <c r="AH460" s="51"/>
      <c r="AI460" s="51"/>
      <c r="AJ460" s="51"/>
      <c r="AK460" s="51"/>
      <c r="AL460" s="51"/>
    </row>
    <row r="461" spans="1:38" ht="105" customHeight="1">
      <c r="A461" s="57">
        <v>120</v>
      </c>
      <c r="B461" s="87" t="s">
        <v>610</v>
      </c>
      <c r="C461" s="58" t="s">
        <v>153</v>
      </c>
      <c r="D461" s="58" t="s">
        <v>480</v>
      </c>
      <c r="E461" s="58" t="s">
        <v>443</v>
      </c>
      <c r="F461" s="39">
        <v>4</v>
      </c>
      <c r="G461" s="60"/>
      <c r="H461" s="39"/>
      <c r="I461" s="39"/>
      <c r="J461" s="39"/>
      <c r="K461" s="39"/>
      <c r="L461" s="39"/>
      <c r="M461" s="60"/>
      <c r="N461" s="60"/>
      <c r="O461" s="39"/>
      <c r="P461" s="39"/>
      <c r="Q461" s="39"/>
      <c r="R461" s="39"/>
      <c r="S461" s="39"/>
      <c r="T461" s="60"/>
      <c r="U461" s="60"/>
      <c r="V461" s="39"/>
      <c r="W461" s="39" t="s">
        <v>110</v>
      </c>
      <c r="X461" s="39"/>
      <c r="Y461" s="39"/>
      <c r="Z461" s="39"/>
      <c r="AA461" s="60"/>
      <c r="AB461" s="60"/>
      <c r="AC461" s="59" t="s">
        <v>674</v>
      </c>
      <c r="AD461" s="22"/>
      <c r="AE461" s="75"/>
      <c r="AF461" s="34"/>
      <c r="AG461" s="51"/>
      <c r="AH461" s="51"/>
      <c r="AI461" s="51"/>
      <c r="AJ461" s="51"/>
      <c r="AK461" s="51"/>
      <c r="AL461" s="51"/>
    </row>
    <row r="462" spans="1:38" ht="105" customHeight="1">
      <c r="A462" s="57">
        <v>120</v>
      </c>
      <c r="B462" s="87" t="s">
        <v>610</v>
      </c>
      <c r="C462" s="58" t="s">
        <v>481</v>
      </c>
      <c r="D462" s="58" t="s">
        <v>23</v>
      </c>
      <c r="E462" s="58" t="s">
        <v>24</v>
      </c>
      <c r="F462" s="39">
        <v>5</v>
      </c>
      <c r="G462" s="60"/>
      <c r="H462" s="39"/>
      <c r="I462" s="39"/>
      <c r="J462" s="39"/>
      <c r="K462" s="39" t="s">
        <v>78</v>
      </c>
      <c r="L462" s="39"/>
      <c r="M462" s="60"/>
      <c r="N462" s="60"/>
      <c r="O462" s="39"/>
      <c r="P462" s="39"/>
      <c r="Q462" s="39"/>
      <c r="R462" s="39" t="s">
        <v>65</v>
      </c>
      <c r="S462" s="39"/>
      <c r="T462" s="60"/>
      <c r="U462" s="60"/>
      <c r="V462" s="161" t="s">
        <v>194</v>
      </c>
      <c r="W462" s="39"/>
      <c r="X462" s="39"/>
      <c r="Y462" s="39" t="s">
        <v>194</v>
      </c>
      <c r="Z462" s="39"/>
      <c r="AA462" s="60"/>
      <c r="AB462" s="60"/>
      <c r="AC462" s="59"/>
      <c r="AD462" s="22"/>
      <c r="AE462" s="75"/>
      <c r="AF462" s="34"/>
      <c r="AG462" s="51"/>
      <c r="AH462" s="51"/>
      <c r="AI462" s="51"/>
      <c r="AJ462" s="51"/>
      <c r="AK462" s="51"/>
      <c r="AL462" s="51"/>
    </row>
    <row r="463" spans="1:38" ht="105" customHeight="1">
      <c r="A463" s="57">
        <v>120</v>
      </c>
      <c r="B463" s="87" t="s">
        <v>610</v>
      </c>
      <c r="C463" s="58" t="s">
        <v>447</v>
      </c>
      <c r="D463" s="58" t="s">
        <v>529</v>
      </c>
      <c r="E463" s="58" t="s">
        <v>171</v>
      </c>
      <c r="F463" s="39">
        <v>5</v>
      </c>
      <c r="G463" s="60"/>
      <c r="H463" s="39"/>
      <c r="I463" s="39" t="s">
        <v>83</v>
      </c>
      <c r="J463" s="39"/>
      <c r="K463" s="39"/>
      <c r="L463" s="39"/>
      <c r="M463" s="60"/>
      <c r="N463" s="60"/>
      <c r="O463" s="39" t="s">
        <v>187</v>
      </c>
      <c r="P463" s="39" t="s">
        <v>241</v>
      </c>
      <c r="Q463" s="39"/>
      <c r="R463" s="39"/>
      <c r="S463" s="39"/>
      <c r="T463" s="60"/>
      <c r="U463" s="60"/>
      <c r="V463" s="39"/>
      <c r="W463" s="39"/>
      <c r="X463" s="39" t="s">
        <v>134</v>
      </c>
      <c r="Y463" s="39"/>
      <c r="Z463" s="39"/>
      <c r="AA463" s="60"/>
      <c r="AB463" s="60"/>
      <c r="AC463" s="120"/>
      <c r="AD463" s="22"/>
      <c r="AE463" s="75" t="s">
        <v>781</v>
      </c>
      <c r="AF463" s="34"/>
      <c r="AG463" s="51"/>
      <c r="AH463" s="51"/>
      <c r="AI463" s="51"/>
      <c r="AJ463" s="51"/>
      <c r="AK463" s="51"/>
      <c r="AL463" s="51"/>
    </row>
    <row r="464" spans="1:38" ht="105" customHeight="1">
      <c r="A464" s="57">
        <v>121</v>
      </c>
      <c r="B464" s="87" t="s">
        <v>611</v>
      </c>
      <c r="C464" s="58" t="s">
        <v>98</v>
      </c>
      <c r="D464" s="58" t="s">
        <v>455</v>
      </c>
      <c r="E464" s="58" t="s">
        <v>483</v>
      </c>
      <c r="F464" s="39">
        <v>4</v>
      </c>
      <c r="G464" s="60"/>
      <c r="H464" s="39"/>
      <c r="I464" s="39"/>
      <c r="J464" s="39"/>
      <c r="K464" s="39" t="s">
        <v>57</v>
      </c>
      <c r="L464" s="39"/>
      <c r="M464" s="60"/>
      <c r="N464" s="60"/>
      <c r="O464" s="39"/>
      <c r="P464" s="39"/>
      <c r="Q464" s="39"/>
      <c r="R464" s="39"/>
      <c r="S464" s="39"/>
      <c r="T464" s="60"/>
      <c r="U464" s="60"/>
      <c r="V464" s="39"/>
      <c r="W464" s="39"/>
      <c r="X464" s="39"/>
      <c r="Y464" s="39"/>
      <c r="Z464" s="39"/>
      <c r="AA464" s="60"/>
      <c r="AB464" s="60"/>
      <c r="AC464" s="59"/>
      <c r="AD464" s="22"/>
      <c r="AE464" s="75" t="s">
        <v>773</v>
      </c>
      <c r="AF464" s="34"/>
      <c r="AG464" s="51"/>
      <c r="AH464" s="51"/>
      <c r="AI464" s="51"/>
      <c r="AJ464" s="51"/>
      <c r="AK464" s="51"/>
      <c r="AL464" s="51"/>
    </row>
    <row r="465" spans="1:38" ht="105" customHeight="1">
      <c r="A465" s="57">
        <v>121</v>
      </c>
      <c r="B465" s="87" t="s">
        <v>611</v>
      </c>
      <c r="C465" s="58" t="s">
        <v>98</v>
      </c>
      <c r="D465" s="58" t="s">
        <v>455</v>
      </c>
      <c r="E465" s="58" t="s">
        <v>443</v>
      </c>
      <c r="F465" s="39">
        <v>2</v>
      </c>
      <c r="G465" s="60"/>
      <c r="H465" s="39"/>
      <c r="I465" s="39"/>
      <c r="J465" s="39"/>
      <c r="K465" s="39"/>
      <c r="L465" s="39"/>
      <c r="M465" s="60"/>
      <c r="N465" s="60"/>
      <c r="O465" s="39"/>
      <c r="P465" s="39"/>
      <c r="Q465" s="39"/>
      <c r="R465" s="39"/>
      <c r="S465" s="39"/>
      <c r="T465" s="60"/>
      <c r="U465" s="60"/>
      <c r="V465" s="39"/>
      <c r="W465" s="39"/>
      <c r="X465" s="39" t="s">
        <v>56</v>
      </c>
      <c r="Y465" s="39"/>
      <c r="Z465" s="39"/>
      <c r="AA465" s="60"/>
      <c r="AB465" s="60"/>
      <c r="AC465" s="59" t="s">
        <v>483</v>
      </c>
      <c r="AD465" s="22"/>
      <c r="AE465" s="75"/>
      <c r="AF465" s="34"/>
      <c r="AG465" s="51"/>
      <c r="AH465" s="51"/>
      <c r="AI465" s="51"/>
      <c r="AJ465" s="51"/>
      <c r="AK465" s="51"/>
      <c r="AL465" s="51"/>
    </row>
    <row r="466" spans="1:38" ht="105" customHeight="1">
      <c r="A466" s="57">
        <v>121</v>
      </c>
      <c r="B466" s="87" t="s">
        <v>611</v>
      </c>
      <c r="C466" s="58" t="s">
        <v>55</v>
      </c>
      <c r="D466" s="58" t="s">
        <v>455</v>
      </c>
      <c r="E466" s="58" t="s">
        <v>443</v>
      </c>
      <c r="F466" s="39">
        <v>2</v>
      </c>
      <c r="G466" s="60"/>
      <c r="H466" s="39"/>
      <c r="I466" s="39"/>
      <c r="J466" s="39"/>
      <c r="K466" s="39"/>
      <c r="L466" s="39"/>
      <c r="M466" s="60"/>
      <c r="N466" s="60"/>
      <c r="O466" s="39"/>
      <c r="P466" s="39"/>
      <c r="Q466" s="39"/>
      <c r="R466" s="39"/>
      <c r="S466" s="39"/>
      <c r="T466" s="60"/>
      <c r="U466" s="60"/>
      <c r="V466" s="39"/>
      <c r="W466" s="39"/>
      <c r="X466" s="39" t="s">
        <v>56</v>
      </c>
      <c r="Y466" s="39"/>
      <c r="Z466" s="39"/>
      <c r="AA466" s="60"/>
      <c r="AB466" s="60"/>
      <c r="AC466" s="59" t="s">
        <v>483</v>
      </c>
      <c r="AD466" s="22"/>
      <c r="AE466" s="75"/>
      <c r="AF466" s="34"/>
      <c r="AG466" s="51"/>
      <c r="AH466" s="51"/>
      <c r="AI466" s="51"/>
      <c r="AJ466" s="51"/>
      <c r="AK466" s="51"/>
      <c r="AL466" s="51"/>
    </row>
    <row r="467" spans="1:38" ht="105" customHeight="1">
      <c r="A467" s="57">
        <v>121</v>
      </c>
      <c r="B467" s="87" t="s">
        <v>611</v>
      </c>
      <c r="C467" s="58" t="s">
        <v>412</v>
      </c>
      <c r="D467" s="58" t="s">
        <v>523</v>
      </c>
      <c r="E467" s="58" t="s">
        <v>661</v>
      </c>
      <c r="F467" s="39">
        <v>6</v>
      </c>
      <c r="G467" s="60"/>
      <c r="H467" s="39" t="s">
        <v>164</v>
      </c>
      <c r="I467" s="39" t="s">
        <v>164</v>
      </c>
      <c r="J467" s="39" t="s">
        <v>164</v>
      </c>
      <c r="K467" s="39"/>
      <c r="L467" s="39"/>
      <c r="M467" s="60"/>
      <c r="N467" s="60"/>
      <c r="O467" s="39"/>
      <c r="P467" s="39" t="s">
        <v>164</v>
      </c>
      <c r="Q467" s="39" t="s">
        <v>164</v>
      </c>
      <c r="R467" s="39"/>
      <c r="S467" s="39"/>
      <c r="T467" s="60"/>
      <c r="U467" s="60"/>
      <c r="V467" s="39" t="s">
        <v>164</v>
      </c>
      <c r="W467" s="39" t="s">
        <v>164</v>
      </c>
      <c r="X467" s="39"/>
      <c r="Y467" s="39"/>
      <c r="Z467" s="39" t="s">
        <v>164</v>
      </c>
      <c r="AA467" s="60"/>
      <c r="AB467" s="60"/>
      <c r="AC467" s="59"/>
      <c r="AD467" s="22"/>
      <c r="AE467" s="75" t="s">
        <v>672</v>
      </c>
      <c r="AF467" s="34"/>
      <c r="AG467" s="51"/>
      <c r="AH467" s="51"/>
      <c r="AI467" s="51"/>
      <c r="AJ467" s="51"/>
      <c r="AK467" s="51"/>
      <c r="AL467" s="51"/>
    </row>
    <row r="468" spans="1:38" ht="105" customHeight="1">
      <c r="A468" s="57">
        <v>121</v>
      </c>
      <c r="B468" s="87" t="s">
        <v>611</v>
      </c>
      <c r="C468" s="58" t="s">
        <v>510</v>
      </c>
      <c r="D468" s="58" t="s">
        <v>35</v>
      </c>
      <c r="E468" s="58" t="s">
        <v>171</v>
      </c>
      <c r="F468" s="39">
        <v>5</v>
      </c>
      <c r="G468" s="60"/>
      <c r="H468" s="39"/>
      <c r="I468" s="39"/>
      <c r="J468" s="39"/>
      <c r="K468" s="39"/>
      <c r="L468" s="39" t="s">
        <v>178</v>
      </c>
      <c r="M468" s="60"/>
      <c r="N468" s="60"/>
      <c r="O468" s="39"/>
      <c r="P468" s="39"/>
      <c r="Q468" s="39"/>
      <c r="R468" s="39" t="s">
        <v>554</v>
      </c>
      <c r="S468" s="39" t="s">
        <v>554</v>
      </c>
      <c r="T468" s="60"/>
      <c r="U468" s="60"/>
      <c r="V468" s="39"/>
      <c r="W468" s="39"/>
      <c r="X468" s="39"/>
      <c r="Y468" s="39" t="s">
        <v>554</v>
      </c>
      <c r="Z468" s="39"/>
      <c r="AA468" s="60"/>
      <c r="AB468" s="60"/>
      <c r="AC468" s="59"/>
      <c r="AD468" s="22"/>
      <c r="AE468" s="75" t="s">
        <v>725</v>
      </c>
      <c r="AF468" s="34"/>
      <c r="AG468" s="51"/>
      <c r="AH468" s="51"/>
      <c r="AI468" s="51"/>
      <c r="AJ468" s="51"/>
      <c r="AK468" s="51"/>
      <c r="AL468" s="51"/>
    </row>
    <row r="469" spans="1:38" ht="105" customHeight="1">
      <c r="A469" s="57">
        <v>122</v>
      </c>
      <c r="B469" s="87" t="s">
        <v>612</v>
      </c>
      <c r="C469" s="58" t="s">
        <v>98</v>
      </c>
      <c r="D469" s="58" t="s">
        <v>455</v>
      </c>
      <c r="E469" s="58" t="s">
        <v>483</v>
      </c>
      <c r="F469" s="39">
        <v>4</v>
      </c>
      <c r="G469" s="60"/>
      <c r="H469" s="39" t="s">
        <v>56</v>
      </c>
      <c r="I469" s="39"/>
      <c r="J469" s="39"/>
      <c r="K469" s="39"/>
      <c r="L469" s="39"/>
      <c r="M469" s="60"/>
      <c r="N469" s="60"/>
      <c r="O469" s="39"/>
      <c r="P469" s="39"/>
      <c r="Q469" s="39" t="s">
        <v>57</v>
      </c>
      <c r="R469" s="39"/>
      <c r="S469" s="39" t="s">
        <v>57</v>
      </c>
      <c r="T469" s="60"/>
      <c r="U469" s="60"/>
      <c r="V469" s="39"/>
      <c r="W469" s="39"/>
      <c r="X469" s="39"/>
      <c r="Y469" s="39"/>
      <c r="Z469" s="39"/>
      <c r="AA469" s="60"/>
      <c r="AB469" s="60"/>
      <c r="AC469" s="59"/>
      <c r="AD469" s="22"/>
      <c r="AE469" s="75" t="s">
        <v>721</v>
      </c>
      <c r="AF469" s="34"/>
      <c r="AG469" s="51"/>
      <c r="AH469" s="51"/>
      <c r="AI469" s="51"/>
      <c r="AJ469" s="51"/>
      <c r="AK469" s="51"/>
      <c r="AL469" s="51"/>
    </row>
    <row r="470" spans="1:38" ht="105" customHeight="1">
      <c r="A470" s="57">
        <v>122</v>
      </c>
      <c r="B470" s="87" t="s">
        <v>612</v>
      </c>
      <c r="C470" s="58" t="s">
        <v>98</v>
      </c>
      <c r="D470" s="58" t="s">
        <v>455</v>
      </c>
      <c r="E470" s="58" t="s">
        <v>443</v>
      </c>
      <c r="F470" s="39">
        <v>2</v>
      </c>
      <c r="G470" s="60"/>
      <c r="H470" s="39"/>
      <c r="I470" s="39"/>
      <c r="J470" s="39"/>
      <c r="K470" s="39"/>
      <c r="L470" s="39"/>
      <c r="M470" s="60"/>
      <c r="N470" s="60"/>
      <c r="O470" s="39"/>
      <c r="P470" s="39"/>
      <c r="Q470" s="39"/>
      <c r="R470" s="39"/>
      <c r="S470" s="39"/>
      <c r="T470" s="60"/>
      <c r="U470" s="60"/>
      <c r="V470" s="39"/>
      <c r="W470" s="39" t="s">
        <v>57</v>
      </c>
      <c r="X470" s="39"/>
      <c r="Y470" s="39"/>
      <c r="Z470" s="39"/>
      <c r="AA470" s="60"/>
      <c r="AB470" s="60"/>
      <c r="AC470" s="59" t="s">
        <v>483</v>
      </c>
      <c r="AD470" s="22"/>
      <c r="AE470" s="75"/>
      <c r="AF470" s="34"/>
      <c r="AG470" s="51"/>
      <c r="AH470" s="51"/>
      <c r="AI470" s="51"/>
      <c r="AJ470" s="51"/>
      <c r="AK470" s="51"/>
      <c r="AL470" s="51"/>
    </row>
    <row r="471" spans="1:38" ht="105" customHeight="1">
      <c r="A471" s="57">
        <v>122</v>
      </c>
      <c r="B471" s="87" t="s">
        <v>612</v>
      </c>
      <c r="C471" s="58" t="s">
        <v>55</v>
      </c>
      <c r="D471" s="58" t="s">
        <v>455</v>
      </c>
      <c r="E471" s="58" t="s">
        <v>443</v>
      </c>
      <c r="F471" s="39">
        <v>2</v>
      </c>
      <c r="G471" s="60"/>
      <c r="H471" s="39"/>
      <c r="I471" s="39"/>
      <c r="J471" s="39"/>
      <c r="K471" s="39"/>
      <c r="L471" s="39"/>
      <c r="M471" s="60"/>
      <c r="N471" s="60"/>
      <c r="O471" s="39"/>
      <c r="P471" s="39"/>
      <c r="Q471" s="39"/>
      <c r="R471" s="39"/>
      <c r="S471" s="39"/>
      <c r="T471" s="60"/>
      <c r="U471" s="60"/>
      <c r="V471" s="39"/>
      <c r="W471" s="39" t="s">
        <v>57</v>
      </c>
      <c r="X471" s="39"/>
      <c r="Y471" s="39"/>
      <c r="Z471" s="39"/>
      <c r="AA471" s="60"/>
      <c r="AB471" s="60"/>
      <c r="AC471" s="59" t="s">
        <v>483</v>
      </c>
      <c r="AD471" s="22"/>
      <c r="AE471" s="75"/>
      <c r="AF471" s="34"/>
      <c r="AG471" s="51"/>
      <c r="AH471" s="51"/>
      <c r="AI471" s="51"/>
      <c r="AJ471" s="51"/>
      <c r="AK471" s="51"/>
      <c r="AL471" s="51"/>
    </row>
    <row r="472" spans="1:38" ht="105" customHeight="1">
      <c r="A472" s="57">
        <v>122</v>
      </c>
      <c r="B472" s="87" t="s">
        <v>612</v>
      </c>
      <c r="C472" s="58" t="s">
        <v>442</v>
      </c>
      <c r="D472" s="58" t="s">
        <v>480</v>
      </c>
      <c r="E472" s="58" t="s">
        <v>675</v>
      </c>
      <c r="F472" s="39">
        <v>6</v>
      </c>
      <c r="G472" s="60"/>
      <c r="H472" s="39"/>
      <c r="I472" s="39"/>
      <c r="J472" s="39" t="s">
        <v>186</v>
      </c>
      <c r="K472" s="39" t="s">
        <v>147</v>
      </c>
      <c r="L472" s="39"/>
      <c r="M472" s="60"/>
      <c r="N472" s="60"/>
      <c r="O472" s="39" t="s">
        <v>186</v>
      </c>
      <c r="P472" s="39"/>
      <c r="Q472" s="39"/>
      <c r="R472" s="39"/>
      <c r="S472" s="39"/>
      <c r="T472" s="60"/>
      <c r="U472" s="60"/>
      <c r="V472" s="39" t="s">
        <v>186</v>
      </c>
      <c r="W472" s="39"/>
      <c r="X472" s="39"/>
      <c r="Y472" s="39"/>
      <c r="Z472" s="39"/>
      <c r="AA472" s="60"/>
      <c r="AB472" s="60"/>
      <c r="AC472" s="59"/>
      <c r="AD472" s="22"/>
      <c r="AE472" s="75" t="s">
        <v>760</v>
      </c>
      <c r="AF472" s="34"/>
      <c r="AG472" s="51"/>
      <c r="AH472" s="51"/>
      <c r="AI472" s="51"/>
      <c r="AJ472" s="51"/>
      <c r="AK472" s="51"/>
      <c r="AL472" s="51"/>
    </row>
    <row r="473" spans="1:38" ht="105" customHeight="1">
      <c r="A473" s="57">
        <v>122</v>
      </c>
      <c r="B473" s="87" t="s">
        <v>612</v>
      </c>
      <c r="C473" s="58" t="s">
        <v>844</v>
      </c>
      <c r="D473" s="58" t="s">
        <v>444</v>
      </c>
      <c r="E473" s="58" t="s">
        <v>808</v>
      </c>
      <c r="F473" s="39">
        <v>5</v>
      </c>
      <c r="G473" s="60"/>
      <c r="H473" s="39"/>
      <c r="I473" s="39" t="s">
        <v>186</v>
      </c>
      <c r="J473" s="39"/>
      <c r="K473" s="39"/>
      <c r="L473" s="39" t="s">
        <v>65</v>
      </c>
      <c r="M473" s="60"/>
      <c r="N473" s="60"/>
      <c r="O473" s="39"/>
      <c r="P473" s="39"/>
      <c r="Q473" s="39"/>
      <c r="R473" s="39"/>
      <c r="S473" s="39"/>
      <c r="T473" s="60"/>
      <c r="U473" s="60"/>
      <c r="V473" s="39"/>
      <c r="W473" s="39"/>
      <c r="X473" s="39"/>
      <c r="Y473" s="39"/>
      <c r="Z473" s="39"/>
      <c r="AA473" s="60"/>
      <c r="AB473" s="60"/>
      <c r="AC473" s="59"/>
      <c r="AD473" s="22"/>
      <c r="AE473" s="75" t="s">
        <v>791</v>
      </c>
      <c r="AF473" s="34"/>
      <c r="AG473" s="51"/>
      <c r="AH473" s="51"/>
      <c r="AI473" s="51"/>
      <c r="AJ473" s="51"/>
      <c r="AK473" s="51"/>
      <c r="AL473" s="51"/>
    </row>
    <row r="474" spans="1:38" ht="105" customHeight="1">
      <c r="A474" s="57">
        <v>122</v>
      </c>
      <c r="B474" s="87" t="s">
        <v>612</v>
      </c>
      <c r="C474" s="58" t="s">
        <v>844</v>
      </c>
      <c r="D474" s="58" t="s">
        <v>444</v>
      </c>
      <c r="E474" s="58" t="s">
        <v>443</v>
      </c>
      <c r="F474" s="39">
        <v>2</v>
      </c>
      <c r="G474" s="60"/>
      <c r="H474" s="39"/>
      <c r="I474" s="39"/>
      <c r="J474" s="39"/>
      <c r="K474" s="39"/>
      <c r="L474" s="39"/>
      <c r="M474" s="60"/>
      <c r="N474" s="60"/>
      <c r="O474" s="39"/>
      <c r="P474" s="39"/>
      <c r="Q474" s="39"/>
      <c r="R474" s="39" t="s">
        <v>187</v>
      </c>
      <c r="S474" s="39"/>
      <c r="T474" s="60"/>
      <c r="U474" s="60"/>
      <c r="V474" s="39"/>
      <c r="W474" s="39"/>
      <c r="X474" s="39"/>
      <c r="Y474" s="71"/>
      <c r="Z474" s="39"/>
      <c r="AA474" s="60"/>
      <c r="AB474" s="60"/>
      <c r="AC474" s="59" t="s">
        <v>808</v>
      </c>
      <c r="AD474" s="22"/>
      <c r="AE474" s="75"/>
      <c r="AF474" s="34"/>
      <c r="AG474" s="51"/>
      <c r="AH474" s="51"/>
      <c r="AI474" s="51"/>
      <c r="AJ474" s="51"/>
      <c r="AK474" s="51"/>
      <c r="AL474" s="51"/>
    </row>
    <row r="475" spans="1:38" ht="105" customHeight="1">
      <c r="A475" s="57">
        <v>122</v>
      </c>
      <c r="B475" s="87" t="s">
        <v>612</v>
      </c>
      <c r="C475" s="58" t="s">
        <v>163</v>
      </c>
      <c r="D475" s="58" t="s">
        <v>444</v>
      </c>
      <c r="E475" s="58" t="s">
        <v>443</v>
      </c>
      <c r="F475" s="39">
        <v>2</v>
      </c>
      <c r="G475" s="60"/>
      <c r="H475" s="39"/>
      <c r="I475" s="39"/>
      <c r="J475" s="39"/>
      <c r="K475" s="39"/>
      <c r="L475" s="39"/>
      <c r="M475" s="60"/>
      <c r="N475" s="60"/>
      <c r="O475" s="39"/>
      <c r="P475" s="39"/>
      <c r="Q475" s="39"/>
      <c r="R475" s="39" t="s">
        <v>187</v>
      </c>
      <c r="S475" s="39"/>
      <c r="T475" s="60"/>
      <c r="U475" s="60"/>
      <c r="V475" s="39"/>
      <c r="W475" s="39"/>
      <c r="X475" s="39"/>
      <c r="Y475" s="39"/>
      <c r="Z475" s="39"/>
      <c r="AA475" s="60"/>
      <c r="AB475" s="60"/>
      <c r="AC475" s="59" t="s">
        <v>808</v>
      </c>
      <c r="AD475" s="22"/>
      <c r="AE475" s="75"/>
      <c r="AF475" s="34"/>
      <c r="AG475" s="51"/>
      <c r="AH475" s="51"/>
      <c r="AI475" s="51"/>
      <c r="AJ475" s="51"/>
      <c r="AK475" s="51"/>
      <c r="AL475" s="51"/>
    </row>
    <row r="476" spans="1:38" ht="105" customHeight="1">
      <c r="A476" s="57">
        <v>122</v>
      </c>
      <c r="B476" s="87" t="s">
        <v>612</v>
      </c>
      <c r="C476" s="58" t="s">
        <v>50</v>
      </c>
      <c r="D476" s="58" t="s">
        <v>29</v>
      </c>
      <c r="E476" s="58" t="s">
        <v>508</v>
      </c>
      <c r="F476" s="39">
        <v>6</v>
      </c>
      <c r="G476" s="60"/>
      <c r="H476" s="39"/>
      <c r="I476" s="39"/>
      <c r="J476" s="39"/>
      <c r="K476" s="39"/>
      <c r="L476" s="39"/>
      <c r="M476" s="60"/>
      <c r="N476" s="60"/>
      <c r="O476" s="39"/>
      <c r="P476" s="39"/>
      <c r="Q476" s="39"/>
      <c r="R476" s="39"/>
      <c r="S476" s="39"/>
      <c r="T476" s="60"/>
      <c r="U476" s="60"/>
      <c r="V476" s="39"/>
      <c r="W476" s="39"/>
      <c r="X476" s="39"/>
      <c r="Y476" s="39" t="s">
        <v>30</v>
      </c>
      <c r="Z476" s="39" t="s">
        <v>30</v>
      </c>
      <c r="AA476" s="60"/>
      <c r="AB476" s="60"/>
      <c r="AC476" s="59"/>
      <c r="AD476" s="22"/>
      <c r="AE476" s="75"/>
      <c r="AF476" s="34"/>
      <c r="AG476" s="51"/>
      <c r="AH476" s="51"/>
      <c r="AI476" s="51"/>
      <c r="AJ476" s="51"/>
      <c r="AK476" s="51"/>
      <c r="AL476" s="51"/>
    </row>
    <row r="477" spans="1:38" ht="105" customHeight="1">
      <c r="A477" s="57">
        <v>123</v>
      </c>
      <c r="B477" s="87" t="s">
        <v>613</v>
      </c>
      <c r="C477" s="58" t="s">
        <v>55</v>
      </c>
      <c r="D477" s="58" t="s">
        <v>455</v>
      </c>
      <c r="E477" s="58" t="s">
        <v>456</v>
      </c>
      <c r="F477" s="39">
        <v>4</v>
      </c>
      <c r="G477" s="60"/>
      <c r="H477" s="71" t="s">
        <v>57</v>
      </c>
      <c r="I477" s="71" t="s">
        <v>57</v>
      </c>
      <c r="J477" s="71"/>
      <c r="K477" s="71"/>
      <c r="L477" s="71"/>
      <c r="M477" s="60"/>
      <c r="N477" s="60"/>
      <c r="O477" s="71" t="s">
        <v>57</v>
      </c>
      <c r="P477" s="71" t="s">
        <v>57</v>
      </c>
      <c r="Q477" s="39"/>
      <c r="R477" s="71"/>
      <c r="S477" s="71"/>
      <c r="T477" s="60"/>
      <c r="U477" s="60"/>
      <c r="V477" s="71" t="s">
        <v>56</v>
      </c>
      <c r="W477" s="71" t="s">
        <v>56</v>
      </c>
      <c r="X477" s="71"/>
      <c r="Y477" s="71"/>
      <c r="Z477" s="71"/>
      <c r="AA477" s="60"/>
      <c r="AB477" s="60"/>
      <c r="AC477" s="59"/>
      <c r="AD477" s="22"/>
      <c r="AE477" s="75" t="s">
        <v>757</v>
      </c>
      <c r="AF477" s="34"/>
      <c r="AG477" s="51"/>
      <c r="AH477" s="51"/>
      <c r="AI477" s="51"/>
      <c r="AJ477" s="51"/>
      <c r="AK477" s="51"/>
      <c r="AL477" s="51"/>
    </row>
    <row r="478" spans="1:38" ht="105" customHeight="1">
      <c r="A478" s="57">
        <v>123</v>
      </c>
      <c r="B478" s="87" t="s">
        <v>613</v>
      </c>
      <c r="C478" s="58" t="s">
        <v>729</v>
      </c>
      <c r="D478" s="58" t="s">
        <v>480</v>
      </c>
      <c r="E478" s="58" t="s">
        <v>674</v>
      </c>
      <c r="F478" s="39">
        <v>6</v>
      </c>
      <c r="G478" s="60"/>
      <c r="H478" s="39"/>
      <c r="I478" s="39"/>
      <c r="J478" s="39" t="s">
        <v>187</v>
      </c>
      <c r="K478" s="39" t="s">
        <v>149</v>
      </c>
      <c r="L478" s="39"/>
      <c r="M478" s="60"/>
      <c r="N478" s="60"/>
      <c r="O478" s="71"/>
      <c r="P478" s="39"/>
      <c r="Q478" s="39"/>
      <c r="R478" s="39"/>
      <c r="S478" s="71"/>
      <c r="T478" s="60"/>
      <c r="U478" s="60"/>
      <c r="V478" s="39"/>
      <c r="W478" s="39"/>
      <c r="X478" s="39"/>
      <c r="Y478" s="39"/>
      <c r="Z478" s="39"/>
      <c r="AA478" s="60"/>
      <c r="AB478" s="60"/>
      <c r="AC478" s="59"/>
      <c r="AD478" s="22"/>
      <c r="AE478" s="75" t="s">
        <v>643</v>
      </c>
      <c r="AF478" s="34"/>
      <c r="AG478" s="51"/>
      <c r="AH478" s="51"/>
      <c r="AI478" s="51"/>
      <c r="AJ478" s="51"/>
      <c r="AK478" s="51"/>
      <c r="AL478" s="51"/>
    </row>
    <row r="479" spans="1:38" ht="105" customHeight="1">
      <c r="A479" s="57">
        <v>123</v>
      </c>
      <c r="B479" s="87" t="s">
        <v>613</v>
      </c>
      <c r="C479" s="58" t="s">
        <v>729</v>
      </c>
      <c r="D479" s="58" t="s">
        <v>480</v>
      </c>
      <c r="E479" s="58" t="s">
        <v>443</v>
      </c>
      <c r="F479" s="39">
        <v>4</v>
      </c>
      <c r="G479" s="60"/>
      <c r="H479" s="39"/>
      <c r="I479" s="39"/>
      <c r="J479" s="39"/>
      <c r="K479" s="39"/>
      <c r="L479" s="39"/>
      <c r="M479" s="60"/>
      <c r="N479" s="60"/>
      <c r="O479" s="71"/>
      <c r="P479" s="71"/>
      <c r="Q479" s="39" t="s">
        <v>239</v>
      </c>
      <c r="R479" s="39"/>
      <c r="S479" s="71"/>
      <c r="T479" s="60"/>
      <c r="U479" s="60"/>
      <c r="V479" s="71"/>
      <c r="W479" s="39"/>
      <c r="X479" s="39"/>
      <c r="Y479" s="39"/>
      <c r="Z479" s="39"/>
      <c r="AA479" s="60"/>
      <c r="AB479" s="60"/>
      <c r="AC479" s="59" t="s">
        <v>674</v>
      </c>
      <c r="AD479" s="22"/>
      <c r="AE479" s="75"/>
      <c r="AF479" s="34"/>
      <c r="AG479" s="51"/>
      <c r="AH479" s="51"/>
      <c r="AI479" s="51"/>
      <c r="AJ479" s="51"/>
      <c r="AK479" s="51"/>
      <c r="AL479" s="51"/>
    </row>
    <row r="480" spans="1:38" ht="105" customHeight="1">
      <c r="A480" s="57">
        <v>123</v>
      </c>
      <c r="B480" s="87" t="s">
        <v>613</v>
      </c>
      <c r="C480" s="58" t="s">
        <v>145</v>
      </c>
      <c r="D480" s="58" t="s">
        <v>480</v>
      </c>
      <c r="E480" s="58" t="s">
        <v>443</v>
      </c>
      <c r="F480" s="39">
        <v>4</v>
      </c>
      <c r="G480" s="60"/>
      <c r="H480" s="71"/>
      <c r="I480" s="39"/>
      <c r="J480" s="71"/>
      <c r="K480" s="39"/>
      <c r="L480" s="71"/>
      <c r="M480" s="60"/>
      <c r="N480" s="60"/>
      <c r="O480" s="71"/>
      <c r="P480" s="71"/>
      <c r="Q480" s="39" t="s">
        <v>239</v>
      </c>
      <c r="R480" s="71"/>
      <c r="S480" s="71"/>
      <c r="T480" s="60"/>
      <c r="U480" s="60"/>
      <c r="V480" s="71"/>
      <c r="W480" s="71"/>
      <c r="X480" s="71"/>
      <c r="Y480" s="71"/>
      <c r="Z480" s="71"/>
      <c r="AA480" s="60"/>
      <c r="AB480" s="60"/>
      <c r="AC480" s="59" t="s">
        <v>674</v>
      </c>
      <c r="AD480" s="22"/>
      <c r="AE480" s="75"/>
      <c r="AF480" s="75"/>
      <c r="AG480" s="51"/>
      <c r="AH480" s="51"/>
      <c r="AI480" s="51"/>
      <c r="AJ480" s="51"/>
      <c r="AK480" s="51"/>
      <c r="AL480" s="51"/>
    </row>
    <row r="481" spans="1:38" ht="105" customHeight="1">
      <c r="A481" s="57">
        <v>123</v>
      </c>
      <c r="B481" s="87" t="s">
        <v>613</v>
      </c>
      <c r="C481" s="58" t="s">
        <v>166</v>
      </c>
      <c r="D481" s="58" t="s">
        <v>70</v>
      </c>
      <c r="E481" s="58" t="s">
        <v>919</v>
      </c>
      <c r="F481" s="39">
        <v>6</v>
      </c>
      <c r="G481" s="60"/>
      <c r="H481" s="71"/>
      <c r="I481" s="39"/>
      <c r="J481" s="71"/>
      <c r="K481" s="39"/>
      <c r="L481" s="71"/>
      <c r="M481" s="60"/>
      <c r="N481" s="60"/>
      <c r="O481" s="71"/>
      <c r="P481" s="71"/>
      <c r="Q481" s="39"/>
      <c r="R481" s="71"/>
      <c r="S481" s="71"/>
      <c r="T481" s="60"/>
      <c r="U481" s="60"/>
      <c r="V481" s="71"/>
      <c r="W481" s="71"/>
      <c r="X481" s="71" t="s">
        <v>186</v>
      </c>
      <c r="Y481" s="71"/>
      <c r="Z481" s="71"/>
      <c r="AA481" s="60"/>
      <c r="AB481" s="60"/>
      <c r="AC481" s="59"/>
      <c r="AD481" s="22"/>
      <c r="AE481" s="75"/>
      <c r="AF481" s="75"/>
      <c r="AG481" s="51"/>
      <c r="AH481" s="51"/>
      <c r="AI481" s="51"/>
      <c r="AJ481" s="51"/>
      <c r="AK481" s="51"/>
      <c r="AL481" s="51"/>
    </row>
    <row r="482" spans="1:38" ht="105" customHeight="1">
      <c r="A482" s="57">
        <v>123</v>
      </c>
      <c r="B482" s="87" t="s">
        <v>613</v>
      </c>
      <c r="C482" s="58" t="s">
        <v>140</v>
      </c>
      <c r="D482" s="58" t="s">
        <v>523</v>
      </c>
      <c r="E482" s="58" t="s">
        <v>661</v>
      </c>
      <c r="F482" s="39">
        <v>6</v>
      </c>
      <c r="G482" s="60"/>
      <c r="H482" s="39"/>
      <c r="I482" s="39"/>
      <c r="J482" s="39"/>
      <c r="K482" s="39"/>
      <c r="L482" s="71" t="s">
        <v>141</v>
      </c>
      <c r="M482" s="60"/>
      <c r="N482" s="60"/>
      <c r="O482" s="71"/>
      <c r="P482" s="39"/>
      <c r="Q482" s="39"/>
      <c r="R482" s="71" t="s">
        <v>141</v>
      </c>
      <c r="S482" s="71" t="s">
        <v>141</v>
      </c>
      <c r="T482" s="60"/>
      <c r="U482" s="60"/>
      <c r="V482" s="39"/>
      <c r="W482" s="39"/>
      <c r="X482" s="39"/>
      <c r="Y482" s="71" t="s">
        <v>141</v>
      </c>
      <c r="Z482" s="71" t="s">
        <v>141</v>
      </c>
      <c r="AA482" s="60"/>
      <c r="AB482" s="60"/>
      <c r="AC482" s="39"/>
      <c r="AD482" s="22"/>
      <c r="AE482" s="75"/>
      <c r="AF482" s="34"/>
      <c r="AG482" s="51"/>
      <c r="AH482" s="51"/>
      <c r="AI482" s="51"/>
      <c r="AJ482" s="51"/>
      <c r="AK482" s="51"/>
      <c r="AL482" s="51"/>
    </row>
    <row r="483" spans="1:38" ht="105" customHeight="1">
      <c r="A483" s="57">
        <v>124</v>
      </c>
      <c r="B483" s="87" t="s">
        <v>754</v>
      </c>
      <c r="C483" s="58" t="s">
        <v>412</v>
      </c>
      <c r="D483" s="58" t="s">
        <v>523</v>
      </c>
      <c r="E483" s="58" t="s">
        <v>661</v>
      </c>
      <c r="F483" s="39">
        <v>6</v>
      </c>
      <c r="G483" s="60"/>
      <c r="H483" s="39"/>
      <c r="I483" s="39"/>
      <c r="J483" s="39"/>
      <c r="K483" s="39" t="s">
        <v>164</v>
      </c>
      <c r="L483" s="39" t="s">
        <v>164</v>
      </c>
      <c r="M483" s="60"/>
      <c r="N483" s="60"/>
      <c r="O483" s="39"/>
      <c r="P483" s="39"/>
      <c r="Q483" s="39"/>
      <c r="R483" s="39"/>
      <c r="S483" s="39"/>
      <c r="T483" s="60"/>
      <c r="U483" s="60"/>
      <c r="V483" s="39"/>
      <c r="W483" s="39"/>
      <c r="X483" s="39"/>
      <c r="Y483" s="39"/>
      <c r="Z483" s="39"/>
      <c r="AA483" s="60"/>
      <c r="AB483" s="60"/>
      <c r="AC483" s="59"/>
      <c r="AD483" s="22"/>
      <c r="AE483" s="75" t="s">
        <v>643</v>
      </c>
      <c r="AF483" s="34"/>
      <c r="AG483" s="51"/>
      <c r="AH483" s="51"/>
      <c r="AI483" s="51"/>
      <c r="AJ483" s="51"/>
      <c r="AK483" s="51"/>
      <c r="AL483" s="51"/>
    </row>
    <row r="484" spans="1:38" ht="105" customHeight="1">
      <c r="A484" s="57">
        <v>124</v>
      </c>
      <c r="B484" s="87" t="s">
        <v>754</v>
      </c>
      <c r="C484" s="58" t="s">
        <v>412</v>
      </c>
      <c r="D484" s="58" t="s">
        <v>523</v>
      </c>
      <c r="E484" s="58" t="s">
        <v>443</v>
      </c>
      <c r="F484" s="39">
        <v>4</v>
      </c>
      <c r="G484" s="60"/>
      <c r="H484" s="39"/>
      <c r="I484" s="39"/>
      <c r="J484" s="39"/>
      <c r="K484" s="39"/>
      <c r="L484" s="39"/>
      <c r="M484" s="60"/>
      <c r="N484" s="60"/>
      <c r="O484" s="39" t="s">
        <v>241</v>
      </c>
      <c r="P484" s="39"/>
      <c r="Q484" s="39"/>
      <c r="R484" s="39"/>
      <c r="S484" s="39"/>
      <c r="T484" s="60"/>
      <c r="U484" s="60"/>
      <c r="V484" s="39"/>
      <c r="W484" s="39"/>
      <c r="X484" s="39"/>
      <c r="Y484" s="39"/>
      <c r="Z484" s="39"/>
      <c r="AA484" s="60"/>
      <c r="AB484" s="60"/>
      <c r="AC484" s="59" t="s">
        <v>661</v>
      </c>
      <c r="AD484" s="22"/>
      <c r="AE484" s="75"/>
      <c r="AF484" s="34"/>
      <c r="AG484" s="51"/>
      <c r="AH484" s="51"/>
      <c r="AI484" s="51"/>
      <c r="AJ484" s="51"/>
      <c r="AK484" s="51"/>
      <c r="AL484" s="51"/>
    </row>
    <row r="485" spans="1:38" ht="105" customHeight="1">
      <c r="A485" s="57">
        <v>124</v>
      </c>
      <c r="B485" s="87" t="s">
        <v>754</v>
      </c>
      <c r="C485" s="58" t="s">
        <v>163</v>
      </c>
      <c r="D485" s="58" t="s">
        <v>523</v>
      </c>
      <c r="E485" s="58" t="s">
        <v>443</v>
      </c>
      <c r="F485" s="39">
        <v>4</v>
      </c>
      <c r="G485" s="60"/>
      <c r="H485" s="39"/>
      <c r="I485" s="39"/>
      <c r="J485" s="39"/>
      <c r="K485" s="39"/>
      <c r="L485" s="39"/>
      <c r="M485" s="60"/>
      <c r="N485" s="60"/>
      <c r="O485" s="39" t="s">
        <v>241</v>
      </c>
      <c r="P485" s="39"/>
      <c r="Q485" s="39"/>
      <c r="R485" s="39"/>
      <c r="S485" s="39"/>
      <c r="T485" s="60"/>
      <c r="U485" s="60"/>
      <c r="V485" s="39"/>
      <c r="W485" s="39"/>
      <c r="X485" s="39"/>
      <c r="Y485" s="39"/>
      <c r="Z485" s="39"/>
      <c r="AA485" s="60"/>
      <c r="AB485" s="60"/>
      <c r="AC485" s="59" t="s">
        <v>661</v>
      </c>
      <c r="AD485" s="22"/>
      <c r="AE485" s="75"/>
      <c r="AF485" s="34"/>
      <c r="AG485" s="51"/>
      <c r="AH485" s="51"/>
      <c r="AI485" s="51"/>
      <c r="AJ485" s="51"/>
      <c r="AK485" s="51"/>
      <c r="AL485" s="51"/>
    </row>
    <row r="486" spans="1:38" ht="105" customHeight="1">
      <c r="A486" s="57">
        <v>124</v>
      </c>
      <c r="B486" s="87" t="s">
        <v>754</v>
      </c>
      <c r="C486" s="58" t="s">
        <v>166</v>
      </c>
      <c r="D486" s="58" t="s">
        <v>70</v>
      </c>
      <c r="E486" s="58" t="s">
        <v>919</v>
      </c>
      <c r="F486" s="39">
        <v>6</v>
      </c>
      <c r="G486" s="60"/>
      <c r="H486" s="39" t="s">
        <v>193</v>
      </c>
      <c r="I486" s="39" t="s">
        <v>193</v>
      </c>
      <c r="J486" s="39"/>
      <c r="K486" s="39"/>
      <c r="L486" s="39"/>
      <c r="M486" s="60"/>
      <c r="N486" s="60"/>
      <c r="O486" s="39"/>
      <c r="P486" s="39" t="s">
        <v>193</v>
      </c>
      <c r="Q486" s="39"/>
      <c r="R486" s="39"/>
      <c r="S486" s="39"/>
      <c r="T486" s="60"/>
      <c r="U486" s="60"/>
      <c r="V486" s="39"/>
      <c r="W486" s="39"/>
      <c r="X486" s="39"/>
      <c r="Y486" s="39" t="s">
        <v>186</v>
      </c>
      <c r="Z486" s="39"/>
      <c r="AA486" s="60"/>
      <c r="AB486" s="60"/>
      <c r="AC486" s="59"/>
      <c r="AD486" s="22"/>
      <c r="AE486" s="34"/>
      <c r="AF486" s="34"/>
      <c r="AG486" s="51"/>
      <c r="AH486" s="51"/>
      <c r="AI486" s="51"/>
      <c r="AJ486" s="51"/>
      <c r="AK486" s="51"/>
      <c r="AL486" s="51"/>
    </row>
    <row r="487" spans="1:38" ht="105" customHeight="1">
      <c r="A487" s="57">
        <v>124</v>
      </c>
      <c r="B487" s="87" t="s">
        <v>754</v>
      </c>
      <c r="C487" s="58" t="s">
        <v>664</v>
      </c>
      <c r="D487" s="58" t="s">
        <v>32</v>
      </c>
      <c r="E487" s="58" t="s">
        <v>441</v>
      </c>
      <c r="F487" s="39">
        <v>5</v>
      </c>
      <c r="G487" s="60"/>
      <c r="H487" s="39"/>
      <c r="I487" s="39"/>
      <c r="J487" s="39" t="s">
        <v>148</v>
      </c>
      <c r="K487" s="39"/>
      <c r="L487" s="39"/>
      <c r="M487" s="60"/>
      <c r="N487" s="60"/>
      <c r="O487" s="39"/>
      <c r="P487" s="39"/>
      <c r="Q487" s="39"/>
      <c r="R487" s="39"/>
      <c r="S487" s="39"/>
      <c r="T487" s="60"/>
      <c r="U487" s="60"/>
      <c r="V487" s="39"/>
      <c r="W487" s="39"/>
      <c r="X487" s="39"/>
      <c r="Y487" s="39"/>
      <c r="Z487" s="39"/>
      <c r="AA487" s="60"/>
      <c r="AB487" s="60"/>
      <c r="AC487" s="59"/>
      <c r="AD487" s="22"/>
      <c r="AE487" s="75" t="s">
        <v>724</v>
      </c>
      <c r="AF487" s="34"/>
      <c r="AG487" s="51"/>
      <c r="AH487" s="51"/>
      <c r="AI487" s="51"/>
      <c r="AJ487" s="51"/>
      <c r="AK487" s="51"/>
      <c r="AL487" s="51"/>
    </row>
    <row r="488" spans="1:38" ht="105" customHeight="1">
      <c r="A488" s="57">
        <v>124</v>
      </c>
      <c r="B488" s="87" t="s">
        <v>754</v>
      </c>
      <c r="C488" s="58" t="s">
        <v>729</v>
      </c>
      <c r="D488" s="58" t="s">
        <v>454</v>
      </c>
      <c r="E488" s="58" t="s">
        <v>646</v>
      </c>
      <c r="F488" s="39">
        <v>6</v>
      </c>
      <c r="G488" s="60"/>
      <c r="H488" s="39"/>
      <c r="I488" s="39"/>
      <c r="J488" s="39"/>
      <c r="K488" s="39"/>
      <c r="L488" s="39"/>
      <c r="M488" s="60"/>
      <c r="N488" s="60"/>
      <c r="O488" s="39"/>
      <c r="P488" s="39"/>
      <c r="Q488" s="39"/>
      <c r="R488" s="39" t="s">
        <v>192</v>
      </c>
      <c r="S488" s="39"/>
      <c r="T488" s="60"/>
      <c r="U488" s="60"/>
      <c r="V488" s="39" t="s">
        <v>192</v>
      </c>
      <c r="W488" s="39" t="s">
        <v>192</v>
      </c>
      <c r="X488" s="39"/>
      <c r="Y488" s="39"/>
      <c r="Z488" s="39"/>
      <c r="AA488" s="60"/>
      <c r="AB488" s="60"/>
      <c r="AC488" s="59"/>
      <c r="AD488" s="22"/>
      <c r="AE488" s="75"/>
      <c r="AF488" s="34"/>
      <c r="AG488" s="51"/>
      <c r="AH488" s="51"/>
      <c r="AI488" s="51"/>
      <c r="AJ488" s="51"/>
      <c r="AK488" s="51"/>
      <c r="AL488" s="51"/>
    </row>
    <row r="489" spans="1:38" ht="105" customHeight="1">
      <c r="A489" s="57">
        <v>124</v>
      </c>
      <c r="B489" s="87" t="s">
        <v>754</v>
      </c>
      <c r="C489" s="58"/>
      <c r="D489" s="58"/>
      <c r="E489" s="58" t="s">
        <v>962</v>
      </c>
      <c r="F489" s="39"/>
      <c r="G489" s="60"/>
      <c r="H489" s="39"/>
      <c r="I489" s="39"/>
      <c r="J489" s="39"/>
      <c r="K489" s="39"/>
      <c r="L489" s="39"/>
      <c r="M489" s="60"/>
      <c r="N489" s="60"/>
      <c r="O489" s="39"/>
      <c r="P489" s="39"/>
      <c r="Q489" s="39" t="s">
        <v>78</v>
      </c>
      <c r="R489" s="39"/>
      <c r="S489" s="39" t="s">
        <v>78</v>
      </c>
      <c r="T489" s="60"/>
      <c r="U489" s="60"/>
      <c r="V489" s="39"/>
      <c r="W489" s="39"/>
      <c r="X489" s="39" t="s">
        <v>78</v>
      </c>
      <c r="Y489" s="39"/>
      <c r="Z489" s="39" t="s">
        <v>78</v>
      </c>
      <c r="AA489" s="60"/>
      <c r="AB489" s="60"/>
      <c r="AC489" s="59"/>
      <c r="AD489" s="22"/>
      <c r="AE489" s="75"/>
      <c r="AF489" s="34"/>
      <c r="AG489" s="51"/>
      <c r="AH489" s="51"/>
      <c r="AI489" s="51"/>
      <c r="AJ489" s="51"/>
      <c r="AK489" s="51"/>
      <c r="AL489" s="51"/>
    </row>
    <row r="490" spans="1:38" ht="105" customHeight="1">
      <c r="A490" s="57">
        <v>125</v>
      </c>
      <c r="B490" s="87" t="s">
        <v>752</v>
      </c>
      <c r="C490" s="58" t="s">
        <v>129</v>
      </c>
      <c r="D490" s="58" t="s">
        <v>70</v>
      </c>
      <c r="E490" s="58" t="s">
        <v>645</v>
      </c>
      <c r="F490" s="39">
        <v>6</v>
      </c>
      <c r="G490" s="60"/>
      <c r="H490" s="39" t="s">
        <v>169</v>
      </c>
      <c r="I490" s="39"/>
      <c r="J490" s="39"/>
      <c r="K490" s="39"/>
      <c r="L490" s="39"/>
      <c r="M490" s="60"/>
      <c r="N490" s="60"/>
      <c r="O490" s="39" t="s">
        <v>169</v>
      </c>
      <c r="P490" s="39"/>
      <c r="Q490" s="39"/>
      <c r="R490" s="39"/>
      <c r="S490" s="39"/>
      <c r="T490" s="60"/>
      <c r="U490" s="60"/>
      <c r="V490" s="39" t="s">
        <v>193</v>
      </c>
      <c r="W490" s="39" t="s">
        <v>169</v>
      </c>
      <c r="X490" s="39"/>
      <c r="Y490" s="39"/>
      <c r="Z490" s="39"/>
      <c r="AA490" s="60"/>
      <c r="AB490" s="60"/>
      <c r="AC490" s="59"/>
      <c r="AD490" s="22"/>
      <c r="AE490" s="75" t="s">
        <v>672</v>
      </c>
      <c r="AF490" s="34"/>
      <c r="AG490" s="51"/>
      <c r="AH490" s="51"/>
      <c r="AI490" s="51"/>
      <c r="AJ490" s="51"/>
      <c r="AK490" s="51"/>
      <c r="AL490" s="51"/>
    </row>
    <row r="491" spans="1:38" ht="105" customHeight="1">
      <c r="A491" s="57">
        <v>125</v>
      </c>
      <c r="B491" s="87" t="s">
        <v>752</v>
      </c>
      <c r="C491" s="58" t="s">
        <v>58</v>
      </c>
      <c r="D491" s="58" t="s">
        <v>35</v>
      </c>
      <c r="E491" s="58" t="s">
        <v>171</v>
      </c>
      <c r="F491" s="39">
        <v>5</v>
      </c>
      <c r="G491" s="60"/>
      <c r="H491" s="39"/>
      <c r="I491" s="39" t="s">
        <v>241</v>
      </c>
      <c r="J491" s="39" t="s">
        <v>241</v>
      </c>
      <c r="K491" s="39" t="s">
        <v>241</v>
      </c>
      <c r="L491" s="39"/>
      <c r="M491" s="60"/>
      <c r="N491" s="60"/>
      <c r="O491" s="39"/>
      <c r="P491" s="39"/>
      <c r="Q491" s="39"/>
      <c r="R491" s="39" t="s">
        <v>241</v>
      </c>
      <c r="S491" s="39"/>
      <c r="T491" s="60"/>
      <c r="U491" s="60"/>
      <c r="V491" s="39"/>
      <c r="W491" s="39"/>
      <c r="X491" s="39"/>
      <c r="Y491" s="39" t="s">
        <v>110</v>
      </c>
      <c r="Z491" s="39"/>
      <c r="AA491" s="60"/>
      <c r="AB491" s="60"/>
      <c r="AC491" s="59"/>
      <c r="AD491" s="22"/>
      <c r="AE491" s="75" t="s">
        <v>867</v>
      </c>
      <c r="AF491" s="34" t="s">
        <v>707</v>
      </c>
      <c r="AG491" s="51"/>
      <c r="AH491" s="51"/>
      <c r="AI491" s="51"/>
      <c r="AJ491" s="51"/>
      <c r="AK491" s="51"/>
      <c r="AL491" s="51"/>
    </row>
    <row r="492" spans="1:38" ht="105" customHeight="1">
      <c r="A492" s="57">
        <v>125</v>
      </c>
      <c r="B492" s="87" t="s">
        <v>752</v>
      </c>
      <c r="C492" s="58"/>
      <c r="D492" s="58"/>
      <c r="E492" s="58" t="s">
        <v>962</v>
      </c>
      <c r="F492" s="39"/>
      <c r="G492" s="60"/>
      <c r="H492" s="39"/>
      <c r="I492" s="39"/>
      <c r="J492" s="39"/>
      <c r="K492" s="39"/>
      <c r="L492" s="39"/>
      <c r="M492" s="60"/>
      <c r="N492" s="60"/>
      <c r="O492" s="39"/>
      <c r="P492" s="39"/>
      <c r="Q492" s="39" t="s">
        <v>78</v>
      </c>
      <c r="R492" s="39"/>
      <c r="S492" s="39" t="s">
        <v>78</v>
      </c>
      <c r="T492" s="60"/>
      <c r="U492" s="60"/>
      <c r="V492" s="39"/>
      <c r="W492" s="39"/>
      <c r="X492" s="39" t="s">
        <v>78</v>
      </c>
      <c r="Y492" s="39"/>
      <c r="Z492" s="39" t="s">
        <v>78</v>
      </c>
      <c r="AA492" s="60"/>
      <c r="AB492" s="60"/>
      <c r="AC492" s="59"/>
      <c r="AD492" s="22"/>
      <c r="AE492" s="75"/>
      <c r="AF492" s="34"/>
      <c r="AG492" s="51"/>
      <c r="AH492" s="51"/>
      <c r="AI492" s="51"/>
      <c r="AJ492" s="51"/>
      <c r="AK492" s="51"/>
      <c r="AL492" s="51"/>
    </row>
    <row r="493" spans="1:38" ht="105" customHeight="1">
      <c r="A493" s="57">
        <v>126</v>
      </c>
      <c r="B493" s="87" t="s">
        <v>753</v>
      </c>
      <c r="C493" s="58" t="s">
        <v>43</v>
      </c>
      <c r="D493" s="58" t="s">
        <v>502</v>
      </c>
      <c r="E493" s="58" t="s">
        <v>443</v>
      </c>
      <c r="F493" s="39">
        <v>2</v>
      </c>
      <c r="G493" s="60"/>
      <c r="H493" s="39"/>
      <c r="I493" s="39"/>
      <c r="J493" s="39" t="s">
        <v>221</v>
      </c>
      <c r="K493" s="39"/>
      <c r="L493" s="39"/>
      <c r="M493" s="60"/>
      <c r="N493" s="60"/>
      <c r="O493" s="39"/>
      <c r="P493" s="39"/>
      <c r="Q493" s="39"/>
      <c r="R493" s="39"/>
      <c r="S493" s="39"/>
      <c r="T493" s="60"/>
      <c r="U493" s="60"/>
      <c r="V493" s="39"/>
      <c r="W493" s="39"/>
      <c r="X493" s="39"/>
      <c r="Y493" s="39"/>
      <c r="Z493" s="39"/>
      <c r="AA493" s="60"/>
      <c r="AB493" s="60"/>
      <c r="AC493" s="39" t="s">
        <v>503</v>
      </c>
      <c r="AD493" s="22"/>
      <c r="AE493" s="75" t="s">
        <v>886</v>
      </c>
      <c r="AF493" s="34"/>
      <c r="AG493" s="51"/>
      <c r="AH493" s="51"/>
      <c r="AI493" s="51"/>
      <c r="AJ493" s="51"/>
      <c r="AK493" s="51"/>
      <c r="AL493" s="51"/>
    </row>
    <row r="494" spans="1:38" ht="105" customHeight="1">
      <c r="A494" s="57">
        <v>126</v>
      </c>
      <c r="B494" s="87" t="s">
        <v>753</v>
      </c>
      <c r="C494" s="58" t="s">
        <v>64</v>
      </c>
      <c r="D494" s="58" t="s">
        <v>502</v>
      </c>
      <c r="E494" s="58" t="s">
        <v>443</v>
      </c>
      <c r="F494" s="39">
        <v>2</v>
      </c>
      <c r="G494" s="60"/>
      <c r="H494" s="39"/>
      <c r="I494" s="39"/>
      <c r="J494" s="39" t="s">
        <v>221</v>
      </c>
      <c r="K494" s="39"/>
      <c r="L494" s="39"/>
      <c r="M494" s="60"/>
      <c r="N494" s="60"/>
      <c r="O494" s="39"/>
      <c r="P494" s="39"/>
      <c r="Q494" s="39"/>
      <c r="R494" s="39"/>
      <c r="S494" s="39"/>
      <c r="T494" s="60"/>
      <c r="U494" s="60"/>
      <c r="V494" s="39"/>
      <c r="W494" s="39"/>
      <c r="X494" s="39"/>
      <c r="Y494" s="39"/>
      <c r="Z494" s="39"/>
      <c r="AA494" s="60"/>
      <c r="AB494" s="60"/>
      <c r="AC494" s="39" t="s">
        <v>503</v>
      </c>
      <c r="AD494" s="22"/>
      <c r="AE494" s="75"/>
      <c r="AF494" s="34"/>
      <c r="AG494" s="51"/>
      <c r="AH494" s="51"/>
      <c r="AI494" s="51"/>
      <c r="AJ494" s="51"/>
      <c r="AK494" s="51"/>
      <c r="AL494" s="51"/>
    </row>
    <row r="495" spans="1:38" ht="105" customHeight="1">
      <c r="A495" s="57">
        <v>126</v>
      </c>
      <c r="B495" s="87" t="s">
        <v>753</v>
      </c>
      <c r="C495" s="58" t="s">
        <v>489</v>
      </c>
      <c r="D495" s="58" t="s">
        <v>523</v>
      </c>
      <c r="E495" s="58" t="s">
        <v>661</v>
      </c>
      <c r="F495" s="39">
        <v>6</v>
      </c>
      <c r="G495" s="60"/>
      <c r="H495" s="39" t="s">
        <v>238</v>
      </c>
      <c r="I495" s="39" t="s">
        <v>238</v>
      </c>
      <c r="J495" s="39"/>
      <c r="K495" s="39"/>
      <c r="L495" s="39"/>
      <c r="M495" s="60"/>
      <c r="N495" s="60"/>
      <c r="O495" s="39"/>
      <c r="P495" s="39" t="s">
        <v>238</v>
      </c>
      <c r="Q495" s="39"/>
      <c r="R495" s="39"/>
      <c r="S495" s="39"/>
      <c r="T495" s="60"/>
      <c r="U495" s="60"/>
      <c r="V495" s="39"/>
      <c r="W495" s="39"/>
      <c r="X495" s="39"/>
      <c r="Y495" s="39"/>
      <c r="Z495" s="39"/>
      <c r="AA495" s="60"/>
      <c r="AB495" s="60"/>
      <c r="AC495" s="59"/>
      <c r="AD495" s="22"/>
      <c r="AE495" s="75" t="s">
        <v>722</v>
      </c>
      <c r="AF495" s="34"/>
      <c r="AG495" s="51"/>
      <c r="AH495" s="51"/>
      <c r="AI495" s="51"/>
      <c r="AJ495" s="51"/>
      <c r="AK495" s="51"/>
      <c r="AL495" s="51"/>
    </row>
    <row r="496" spans="1:38" ht="105" customHeight="1">
      <c r="A496" s="57">
        <v>126</v>
      </c>
      <c r="B496" s="87" t="s">
        <v>753</v>
      </c>
      <c r="C496" s="58" t="s">
        <v>135</v>
      </c>
      <c r="D496" s="58" t="s">
        <v>523</v>
      </c>
      <c r="E496" s="58" t="s">
        <v>443</v>
      </c>
      <c r="F496" s="39">
        <v>4</v>
      </c>
      <c r="G496" s="60"/>
      <c r="H496" s="39"/>
      <c r="I496" s="39"/>
      <c r="J496" s="39"/>
      <c r="K496" s="39"/>
      <c r="L496" s="39"/>
      <c r="M496" s="60"/>
      <c r="N496" s="60"/>
      <c r="O496" s="39"/>
      <c r="P496" s="39"/>
      <c r="Q496" s="39"/>
      <c r="R496" s="39"/>
      <c r="S496" s="39"/>
      <c r="T496" s="60"/>
      <c r="U496" s="60"/>
      <c r="V496" s="39"/>
      <c r="W496" s="39"/>
      <c r="X496" s="39"/>
      <c r="Y496" s="39" t="s">
        <v>136</v>
      </c>
      <c r="Z496" s="39"/>
      <c r="AA496" s="60"/>
      <c r="AB496" s="60"/>
      <c r="AC496" s="197" t="s">
        <v>968</v>
      </c>
      <c r="AD496" s="22"/>
      <c r="AE496" s="75"/>
      <c r="AF496" s="34"/>
      <c r="AG496" s="51"/>
      <c r="AH496" s="51"/>
      <c r="AI496" s="51"/>
      <c r="AJ496" s="51"/>
      <c r="AK496" s="51"/>
      <c r="AL496" s="51"/>
    </row>
    <row r="497" spans="1:38" ht="105" customHeight="1">
      <c r="A497" s="57">
        <v>126</v>
      </c>
      <c r="B497" s="87" t="s">
        <v>753</v>
      </c>
      <c r="C497" s="58" t="s">
        <v>146</v>
      </c>
      <c r="D497" s="58" t="s">
        <v>523</v>
      </c>
      <c r="E497" s="58" t="s">
        <v>443</v>
      </c>
      <c r="F497" s="39">
        <v>4</v>
      </c>
      <c r="G497" s="60"/>
      <c r="H497" s="39"/>
      <c r="I497" s="39"/>
      <c r="J497" s="39"/>
      <c r="K497" s="39"/>
      <c r="L497" s="39"/>
      <c r="M497" s="60"/>
      <c r="N497" s="60"/>
      <c r="O497" s="39"/>
      <c r="P497" s="39"/>
      <c r="Q497" s="39"/>
      <c r="R497" s="39"/>
      <c r="S497" s="39"/>
      <c r="T497" s="60"/>
      <c r="U497" s="60"/>
      <c r="V497" s="39"/>
      <c r="W497" s="39"/>
      <c r="X497" s="39"/>
      <c r="Y497" s="39" t="s">
        <v>136</v>
      </c>
      <c r="Z497" s="39"/>
      <c r="AA497" s="60"/>
      <c r="AB497" s="60"/>
      <c r="AC497" s="59" t="s">
        <v>661</v>
      </c>
      <c r="AD497" s="22"/>
      <c r="AE497" s="75"/>
      <c r="AF497" s="34"/>
      <c r="AG497" s="51"/>
      <c r="AH497" s="51"/>
      <c r="AI497" s="51"/>
      <c r="AJ497" s="51"/>
      <c r="AK497" s="51"/>
      <c r="AL497" s="51"/>
    </row>
    <row r="498" spans="1:38" ht="105" customHeight="1">
      <c r="A498" s="57">
        <v>126</v>
      </c>
      <c r="B498" s="87" t="s">
        <v>753</v>
      </c>
      <c r="C498" s="58" t="s">
        <v>50</v>
      </c>
      <c r="D498" s="58" t="s">
        <v>29</v>
      </c>
      <c r="E498" s="58" t="s">
        <v>508</v>
      </c>
      <c r="F498" s="39">
        <v>6</v>
      </c>
      <c r="G498" s="60"/>
      <c r="H498" s="39"/>
      <c r="I498" s="39"/>
      <c r="J498" s="39"/>
      <c r="K498" s="39" t="s">
        <v>80</v>
      </c>
      <c r="L498" s="39" t="s">
        <v>80</v>
      </c>
      <c r="M498" s="60"/>
      <c r="N498" s="60"/>
      <c r="O498" s="39"/>
      <c r="P498" s="39"/>
      <c r="Q498" s="39"/>
      <c r="R498" s="39"/>
      <c r="S498" s="39"/>
      <c r="T498" s="60"/>
      <c r="U498" s="60"/>
      <c r="V498" s="39"/>
      <c r="W498" s="39"/>
      <c r="X498" s="39"/>
      <c r="Y498" s="39"/>
      <c r="Z498" s="39"/>
      <c r="AA498" s="60"/>
      <c r="AB498" s="60"/>
      <c r="AC498" s="59"/>
      <c r="AD498" s="22"/>
      <c r="AE498" s="75" t="s">
        <v>555</v>
      </c>
      <c r="AF498" s="119"/>
      <c r="AG498" s="51"/>
      <c r="AH498" s="51"/>
      <c r="AI498" s="51"/>
      <c r="AJ498" s="51"/>
      <c r="AK498" s="51"/>
      <c r="AL498" s="51"/>
    </row>
    <row r="499" spans="1:38" ht="105" customHeight="1">
      <c r="A499" s="57">
        <v>126</v>
      </c>
      <c r="B499" s="87" t="s">
        <v>753</v>
      </c>
      <c r="C499" s="58" t="s">
        <v>50</v>
      </c>
      <c r="D499" s="58" t="s">
        <v>29</v>
      </c>
      <c r="E499" s="58" t="s">
        <v>443</v>
      </c>
      <c r="F499" s="39">
        <v>4</v>
      </c>
      <c r="G499" s="60"/>
      <c r="H499" s="39"/>
      <c r="I499" s="39"/>
      <c r="J499" s="39"/>
      <c r="K499" s="39"/>
      <c r="L499" s="39"/>
      <c r="M499" s="60"/>
      <c r="N499" s="60"/>
      <c r="O499" s="39" t="s">
        <v>80</v>
      </c>
      <c r="P499" s="39"/>
      <c r="Q499" s="39"/>
      <c r="R499" s="39"/>
      <c r="S499" s="39"/>
      <c r="T499" s="60"/>
      <c r="U499" s="60"/>
      <c r="V499" s="39"/>
      <c r="W499" s="39"/>
      <c r="X499" s="39"/>
      <c r="Y499" s="39"/>
      <c r="Z499" s="39"/>
      <c r="AA499" s="60"/>
      <c r="AB499" s="60"/>
      <c r="AC499" s="59" t="s">
        <v>508</v>
      </c>
      <c r="AD499" s="22"/>
      <c r="AE499" s="75"/>
      <c r="AF499" s="119"/>
      <c r="AG499" s="51"/>
      <c r="AH499" s="51"/>
      <c r="AI499" s="51"/>
      <c r="AJ499" s="51"/>
      <c r="AK499" s="51"/>
      <c r="AL499" s="51"/>
    </row>
    <row r="500" spans="1:38" ht="105" customHeight="1">
      <c r="A500" s="57">
        <v>126</v>
      </c>
      <c r="B500" s="87" t="s">
        <v>753</v>
      </c>
      <c r="C500" s="58" t="s">
        <v>166</v>
      </c>
      <c r="D500" s="58" t="s">
        <v>70</v>
      </c>
      <c r="E500" s="58" t="s">
        <v>645</v>
      </c>
      <c r="F500" s="39">
        <v>6</v>
      </c>
      <c r="G500" s="60"/>
      <c r="H500" s="39"/>
      <c r="I500" s="39"/>
      <c r="J500" s="39"/>
      <c r="K500" s="39"/>
      <c r="L500" s="39"/>
      <c r="M500" s="60"/>
      <c r="N500" s="60"/>
      <c r="O500" s="39"/>
      <c r="P500" s="39"/>
      <c r="Q500" s="39"/>
      <c r="R500" s="39" t="s">
        <v>169</v>
      </c>
      <c r="S500" s="39"/>
      <c r="T500" s="60"/>
      <c r="U500" s="60"/>
      <c r="V500" s="39"/>
      <c r="W500" s="39" t="s">
        <v>186</v>
      </c>
      <c r="X500" s="39"/>
      <c r="Y500" s="39"/>
      <c r="Z500" s="39"/>
      <c r="AA500" s="60"/>
      <c r="AB500" s="60"/>
      <c r="AC500" s="59"/>
      <c r="AD500" s="22"/>
      <c r="AE500" s="75"/>
      <c r="AF500" s="119"/>
      <c r="AG500" s="51"/>
      <c r="AH500" s="51"/>
      <c r="AI500" s="51"/>
      <c r="AJ500" s="51"/>
      <c r="AK500" s="51"/>
      <c r="AL500" s="51"/>
    </row>
    <row r="501" spans="1:38" ht="105" customHeight="1">
      <c r="A501" s="57">
        <v>126</v>
      </c>
      <c r="B501" s="87" t="s">
        <v>753</v>
      </c>
      <c r="C501" s="58"/>
      <c r="D501" s="58"/>
      <c r="E501" s="58" t="s">
        <v>962</v>
      </c>
      <c r="F501" s="39"/>
      <c r="G501" s="60"/>
      <c r="H501" s="39"/>
      <c r="I501" s="39"/>
      <c r="J501" s="39"/>
      <c r="K501" s="39"/>
      <c r="L501" s="39"/>
      <c r="M501" s="60"/>
      <c r="N501" s="60"/>
      <c r="O501" s="39"/>
      <c r="P501" s="39"/>
      <c r="Q501" s="39" t="s">
        <v>78</v>
      </c>
      <c r="R501" s="39"/>
      <c r="S501" s="39" t="s">
        <v>78</v>
      </c>
      <c r="T501" s="60"/>
      <c r="U501" s="60"/>
      <c r="V501" s="39"/>
      <c r="W501" s="39"/>
      <c r="X501" s="39" t="s">
        <v>78</v>
      </c>
      <c r="Y501" s="39"/>
      <c r="Z501" s="39" t="s">
        <v>78</v>
      </c>
      <c r="AA501" s="60"/>
      <c r="AB501" s="60"/>
      <c r="AC501" s="59"/>
      <c r="AD501" s="22"/>
      <c r="AE501" s="75"/>
      <c r="AF501" s="119"/>
      <c r="AG501" s="51"/>
      <c r="AH501" s="51"/>
      <c r="AI501" s="51"/>
      <c r="AJ501" s="51"/>
      <c r="AK501" s="51"/>
      <c r="AL501" s="51"/>
    </row>
    <row r="502" spans="1:38" ht="105" customHeight="1">
      <c r="A502" s="57">
        <v>127</v>
      </c>
      <c r="B502" s="87" t="s">
        <v>511</v>
      </c>
      <c r="C502" s="58" t="s">
        <v>87</v>
      </c>
      <c r="D502" s="58"/>
      <c r="E502" s="58" t="s">
        <v>533</v>
      </c>
      <c r="F502" s="68"/>
      <c r="G502" s="88"/>
      <c r="H502" s="68" t="s">
        <v>534</v>
      </c>
      <c r="I502" s="68" t="s">
        <v>534</v>
      </c>
      <c r="J502" s="68" t="s">
        <v>534</v>
      </c>
      <c r="K502" s="68" t="s">
        <v>534</v>
      </c>
      <c r="L502" s="68" t="s">
        <v>534</v>
      </c>
      <c r="M502" s="88"/>
      <c r="N502" s="88"/>
      <c r="O502" s="68" t="s">
        <v>534</v>
      </c>
      <c r="P502" s="68" t="s">
        <v>534</v>
      </c>
      <c r="Q502" s="68" t="s">
        <v>534</v>
      </c>
      <c r="R502" s="68" t="s">
        <v>534</v>
      </c>
      <c r="S502" s="68" t="s">
        <v>534</v>
      </c>
      <c r="T502" s="88"/>
      <c r="U502" s="88"/>
      <c r="V502" s="68" t="s">
        <v>534</v>
      </c>
      <c r="W502" s="68" t="s">
        <v>534</v>
      </c>
      <c r="X502" s="68" t="s">
        <v>534</v>
      </c>
      <c r="Y502" s="68" t="s">
        <v>534</v>
      </c>
      <c r="Z502" s="68" t="s">
        <v>534</v>
      </c>
      <c r="AA502" s="88"/>
      <c r="AB502" s="88"/>
      <c r="AC502" s="59"/>
      <c r="AD502" s="22"/>
      <c r="AE502" s="34"/>
      <c r="AF502" s="119"/>
      <c r="AG502" s="51"/>
      <c r="AH502" s="51"/>
      <c r="AI502" s="51"/>
      <c r="AJ502" s="51"/>
      <c r="AK502" s="51"/>
      <c r="AL502" s="51"/>
    </row>
    <row r="503" spans="1:38" ht="105" customHeight="1">
      <c r="A503" s="57">
        <v>128</v>
      </c>
      <c r="B503" s="87" t="s">
        <v>479</v>
      </c>
      <c r="C503" s="58" t="s">
        <v>657</v>
      </c>
      <c r="D503" s="58" t="s">
        <v>35</v>
      </c>
      <c r="E503" s="58" t="s">
        <v>171</v>
      </c>
      <c r="F503" s="39">
        <v>5</v>
      </c>
      <c r="G503" s="60"/>
      <c r="H503" s="39"/>
      <c r="I503" s="39" t="s">
        <v>181</v>
      </c>
      <c r="J503" s="39"/>
      <c r="K503" s="39"/>
      <c r="L503" s="39"/>
      <c r="M503" s="60"/>
      <c r="N503" s="60"/>
      <c r="O503" s="39" t="s">
        <v>170</v>
      </c>
      <c r="P503" s="39" t="s">
        <v>181</v>
      </c>
      <c r="Q503" s="39"/>
      <c r="R503" s="39"/>
      <c r="S503" s="39"/>
      <c r="T503" s="60"/>
      <c r="U503" s="60"/>
      <c r="V503" s="39" t="s">
        <v>65</v>
      </c>
      <c r="W503" s="39" t="s">
        <v>641</v>
      </c>
      <c r="X503" s="39"/>
      <c r="Y503" s="39"/>
      <c r="Z503" s="39"/>
      <c r="AA503" s="60"/>
      <c r="AB503" s="60"/>
      <c r="AC503" s="39"/>
      <c r="AD503" s="22"/>
      <c r="AE503" s="75" t="s">
        <v>704</v>
      </c>
      <c r="AF503" s="119"/>
      <c r="AG503" s="51"/>
      <c r="AH503" s="51"/>
      <c r="AI503" s="51"/>
      <c r="AJ503" s="51"/>
      <c r="AK503" s="51"/>
      <c r="AL503" s="51"/>
    </row>
    <row r="504" spans="1:38" ht="105" customHeight="1">
      <c r="A504" s="57">
        <v>128</v>
      </c>
      <c r="B504" s="87" t="s">
        <v>479</v>
      </c>
      <c r="C504" s="58" t="s">
        <v>183</v>
      </c>
      <c r="D504" s="58" t="s">
        <v>714</v>
      </c>
      <c r="E504" s="58" t="s">
        <v>715</v>
      </c>
      <c r="F504" s="39">
        <v>5</v>
      </c>
      <c r="G504" s="60"/>
      <c r="H504" s="39"/>
      <c r="I504" s="39"/>
      <c r="J504" s="39"/>
      <c r="K504" s="39"/>
      <c r="L504" s="39" t="s">
        <v>628</v>
      </c>
      <c r="M504" s="60"/>
      <c r="N504" s="60"/>
      <c r="O504" s="39"/>
      <c r="P504" s="39"/>
      <c r="Q504" s="39"/>
      <c r="R504" s="39" t="s">
        <v>84</v>
      </c>
      <c r="S504" s="39"/>
      <c r="T504" s="60"/>
      <c r="U504" s="60"/>
      <c r="V504" s="161"/>
      <c r="W504" s="39"/>
      <c r="X504" s="39"/>
      <c r="Y504" s="39"/>
      <c r="Z504" s="39"/>
      <c r="AA504" s="60"/>
      <c r="AB504" s="60"/>
      <c r="AC504" s="39"/>
      <c r="AD504" s="22"/>
      <c r="AE504" s="75" t="s">
        <v>880</v>
      </c>
      <c r="AF504" s="119"/>
      <c r="AG504" s="51"/>
      <c r="AH504" s="51"/>
      <c r="AI504" s="51"/>
      <c r="AJ504" s="51"/>
      <c r="AK504" s="51"/>
      <c r="AL504" s="51"/>
    </row>
    <row r="505" spans="1:38" ht="105" customHeight="1">
      <c r="A505" s="57">
        <v>128</v>
      </c>
      <c r="B505" s="87" t="s">
        <v>479</v>
      </c>
      <c r="C505" s="58" t="s">
        <v>195</v>
      </c>
      <c r="D505" s="58" t="s">
        <v>114</v>
      </c>
      <c r="E505" s="58" t="s">
        <v>955</v>
      </c>
      <c r="F505" s="39">
        <v>8</v>
      </c>
      <c r="G505" s="60"/>
      <c r="H505" s="39"/>
      <c r="I505" s="39"/>
      <c r="J505" s="39" t="s">
        <v>45</v>
      </c>
      <c r="K505" s="39" t="s">
        <v>194</v>
      </c>
      <c r="L505" s="39"/>
      <c r="M505" s="60"/>
      <c r="N505" s="60"/>
      <c r="O505" s="39"/>
      <c r="P505" s="39"/>
      <c r="Q505" s="39" t="s">
        <v>224</v>
      </c>
      <c r="R505" s="39"/>
      <c r="S505" s="71" t="s">
        <v>44</v>
      </c>
      <c r="T505" s="60"/>
      <c r="U505" s="60"/>
      <c r="V505" s="39"/>
      <c r="W505" s="39"/>
      <c r="X505" s="39"/>
      <c r="Y505" s="71" t="s">
        <v>44</v>
      </c>
      <c r="Z505" s="71" t="s">
        <v>44</v>
      </c>
      <c r="AA505" s="60"/>
      <c r="AB505" s="60"/>
      <c r="AC505" s="39"/>
      <c r="AD505" s="22"/>
      <c r="AE505" s="75"/>
      <c r="AF505" s="119"/>
      <c r="AG505" s="51"/>
      <c r="AH505" s="51"/>
      <c r="AI505" s="51"/>
      <c r="AJ505" s="51"/>
      <c r="AK505" s="51"/>
      <c r="AL505" s="51"/>
    </row>
    <row r="506" spans="1:38" ht="105" customHeight="1">
      <c r="A506" s="57">
        <v>129</v>
      </c>
      <c r="B506" s="87" t="s">
        <v>619</v>
      </c>
      <c r="C506" s="58" t="s">
        <v>195</v>
      </c>
      <c r="D506" s="58" t="s">
        <v>553</v>
      </c>
      <c r="E506" s="58" t="s">
        <v>443</v>
      </c>
      <c r="F506" s="39">
        <v>2</v>
      </c>
      <c r="G506" s="60"/>
      <c r="H506" s="39"/>
      <c r="I506" s="39"/>
      <c r="J506" s="39"/>
      <c r="K506" s="39" t="s">
        <v>83</v>
      </c>
      <c r="L506" s="39"/>
      <c r="M506" s="60"/>
      <c r="N506" s="60"/>
      <c r="O506" s="71"/>
      <c r="P506" s="71"/>
      <c r="Q506" s="39"/>
      <c r="R506" s="39"/>
      <c r="S506" s="59"/>
      <c r="T506" s="60"/>
      <c r="U506" s="60"/>
      <c r="V506" s="39"/>
      <c r="W506" s="39"/>
      <c r="X506" s="39"/>
      <c r="Y506" s="39"/>
      <c r="Z506" s="59"/>
      <c r="AA506" s="60"/>
      <c r="AB506" s="60"/>
      <c r="AC506" s="39" t="s">
        <v>767</v>
      </c>
      <c r="AD506" s="22"/>
      <c r="AE506" s="75" t="s">
        <v>575</v>
      </c>
      <c r="AF506" s="119"/>
      <c r="AG506" s="51"/>
      <c r="AH506" s="51"/>
      <c r="AI506" s="51"/>
      <c r="AJ506" s="51"/>
      <c r="AK506" s="51"/>
      <c r="AL506" s="51"/>
    </row>
    <row r="507" spans="1:38" ht="105" customHeight="1">
      <c r="A507" s="57">
        <v>129</v>
      </c>
      <c r="B507" s="87" t="s">
        <v>619</v>
      </c>
      <c r="C507" s="58" t="s">
        <v>180</v>
      </c>
      <c r="D507" s="58" t="s">
        <v>553</v>
      </c>
      <c r="E507" s="58" t="s">
        <v>443</v>
      </c>
      <c r="F507" s="39">
        <v>2</v>
      </c>
      <c r="G507" s="60"/>
      <c r="H507" s="39"/>
      <c r="I507" s="39"/>
      <c r="J507" s="39"/>
      <c r="K507" s="39" t="s">
        <v>83</v>
      </c>
      <c r="L507" s="39"/>
      <c r="M507" s="60"/>
      <c r="N507" s="60"/>
      <c r="O507" s="71"/>
      <c r="P507" s="71"/>
      <c r="Q507" s="39"/>
      <c r="R507" s="39"/>
      <c r="S507" s="59"/>
      <c r="T507" s="60"/>
      <c r="U507" s="60"/>
      <c r="V507" s="39"/>
      <c r="W507" s="39"/>
      <c r="X507" s="39"/>
      <c r="Y507" s="39"/>
      <c r="Z507" s="59"/>
      <c r="AA507" s="60"/>
      <c r="AB507" s="60"/>
      <c r="AC507" s="39" t="s">
        <v>767</v>
      </c>
      <c r="AD507" s="22"/>
      <c r="AE507" s="75"/>
      <c r="AF507" s="119"/>
      <c r="AG507" s="51"/>
      <c r="AH507" s="51"/>
      <c r="AI507" s="51"/>
      <c r="AJ507" s="51"/>
      <c r="AK507" s="51"/>
      <c r="AL507" s="51"/>
    </row>
    <row r="508" spans="1:38" ht="105" customHeight="1">
      <c r="A508" s="57">
        <v>129</v>
      </c>
      <c r="B508" s="87" t="s">
        <v>619</v>
      </c>
      <c r="C508" s="58" t="s">
        <v>97</v>
      </c>
      <c r="D508" s="58" t="s">
        <v>29</v>
      </c>
      <c r="E508" s="58" t="s">
        <v>527</v>
      </c>
      <c r="F508" s="39">
        <v>6</v>
      </c>
      <c r="G508" s="60"/>
      <c r="H508" s="39" t="s">
        <v>90</v>
      </c>
      <c r="I508" s="39"/>
      <c r="J508" s="59" t="s">
        <v>94</v>
      </c>
      <c r="K508" s="39"/>
      <c r="L508" s="39" t="s">
        <v>90</v>
      </c>
      <c r="M508" s="60"/>
      <c r="N508" s="60"/>
      <c r="O508" s="39"/>
      <c r="P508" s="39" t="s">
        <v>90</v>
      </c>
      <c r="Q508" s="39" t="s">
        <v>33</v>
      </c>
      <c r="R508" s="39"/>
      <c r="S508" s="39"/>
      <c r="T508" s="60"/>
      <c r="U508" s="60"/>
      <c r="V508" s="39" t="s">
        <v>90</v>
      </c>
      <c r="W508" s="39" t="s">
        <v>90</v>
      </c>
      <c r="X508" s="39" t="s">
        <v>90</v>
      </c>
      <c r="Y508" s="39"/>
      <c r="Z508" s="39"/>
      <c r="AA508" s="60"/>
      <c r="AB508" s="60"/>
      <c r="AC508" s="39"/>
      <c r="AD508" s="22"/>
      <c r="AE508" s="75" t="s">
        <v>893</v>
      </c>
      <c r="AF508" s="119"/>
      <c r="AG508" s="51"/>
      <c r="AH508" s="51"/>
      <c r="AI508" s="51"/>
      <c r="AJ508" s="51"/>
      <c r="AK508" s="51"/>
      <c r="AL508" s="51"/>
    </row>
    <row r="509" spans="1:38" ht="105" customHeight="1">
      <c r="A509" s="57">
        <v>129</v>
      </c>
      <c r="B509" s="87" t="s">
        <v>619</v>
      </c>
      <c r="C509" s="58" t="s">
        <v>670</v>
      </c>
      <c r="D509" s="58" t="s">
        <v>833</v>
      </c>
      <c r="E509" s="58" t="s">
        <v>954</v>
      </c>
      <c r="F509" s="39">
        <v>6</v>
      </c>
      <c r="G509" s="60"/>
      <c r="H509" s="59"/>
      <c r="I509" s="59"/>
      <c r="J509" s="59"/>
      <c r="K509" s="59"/>
      <c r="L509" s="59"/>
      <c r="M509" s="60"/>
      <c r="N509" s="60"/>
      <c r="O509" s="59"/>
      <c r="P509" s="59"/>
      <c r="Q509" s="82"/>
      <c r="R509" s="59" t="s">
        <v>628</v>
      </c>
      <c r="S509" s="59" t="s">
        <v>628</v>
      </c>
      <c r="T509" s="60"/>
      <c r="U509" s="60"/>
      <c r="V509" s="59"/>
      <c r="W509" s="59"/>
      <c r="X509" s="59"/>
      <c r="Y509" s="59" t="s">
        <v>66</v>
      </c>
      <c r="Z509" s="59" t="s">
        <v>83</v>
      </c>
      <c r="AA509" s="60"/>
      <c r="AB509" s="60"/>
      <c r="AC509" s="39"/>
      <c r="AD509" s="22"/>
      <c r="AE509" s="75"/>
      <c r="AF509" s="119"/>
      <c r="AG509" s="51"/>
      <c r="AH509" s="51"/>
      <c r="AI509" s="51"/>
      <c r="AJ509" s="51"/>
      <c r="AK509" s="51"/>
      <c r="AL509" s="51"/>
    </row>
    <row r="510" spans="1:38" ht="105" customHeight="1">
      <c r="A510" s="57">
        <v>130</v>
      </c>
      <c r="B510" s="87" t="s">
        <v>621</v>
      </c>
      <c r="C510" s="58" t="s">
        <v>55</v>
      </c>
      <c r="D510" s="58" t="s">
        <v>455</v>
      </c>
      <c r="E510" s="58" t="s">
        <v>456</v>
      </c>
      <c r="F510" s="39">
        <v>4</v>
      </c>
      <c r="G510" s="60"/>
      <c r="H510" s="39"/>
      <c r="I510" s="59"/>
      <c r="J510" s="59" t="s">
        <v>57</v>
      </c>
      <c r="K510" s="59"/>
      <c r="L510" s="59"/>
      <c r="M510" s="60"/>
      <c r="N510" s="60"/>
      <c r="O510" s="59"/>
      <c r="P510" s="59"/>
      <c r="Q510" s="59"/>
      <c r="R510" s="59" t="s">
        <v>56</v>
      </c>
      <c r="S510" s="59"/>
      <c r="T510" s="60"/>
      <c r="U510" s="60"/>
      <c r="V510" s="59"/>
      <c r="W510" s="59"/>
      <c r="X510" s="59"/>
      <c r="Y510" s="59" t="s">
        <v>56</v>
      </c>
      <c r="Z510" s="59"/>
      <c r="AA510" s="60"/>
      <c r="AB510" s="60"/>
      <c r="AC510" s="39"/>
      <c r="AD510" s="22"/>
      <c r="AE510" s="75" t="s">
        <v>761</v>
      </c>
      <c r="AF510" s="33"/>
    </row>
    <row r="511" spans="1:38" ht="105" customHeight="1">
      <c r="A511" s="57">
        <v>130</v>
      </c>
      <c r="B511" s="87" t="s">
        <v>621</v>
      </c>
      <c r="C511" s="58" t="s">
        <v>58</v>
      </c>
      <c r="D511" s="58" t="s">
        <v>35</v>
      </c>
      <c r="E511" s="58" t="s">
        <v>171</v>
      </c>
      <c r="F511" s="39">
        <v>5</v>
      </c>
      <c r="G511" s="60"/>
      <c r="H511" s="59"/>
      <c r="I511" s="59"/>
      <c r="J511" s="39"/>
      <c r="K511" s="59"/>
      <c r="L511" s="59"/>
      <c r="M511" s="60"/>
      <c r="N511" s="60"/>
      <c r="O511" s="59"/>
      <c r="P511" s="71"/>
      <c r="Q511" s="59" t="s">
        <v>83</v>
      </c>
      <c r="R511" s="59"/>
      <c r="S511" s="59" t="s">
        <v>83</v>
      </c>
      <c r="T511" s="60"/>
      <c r="U511" s="60"/>
      <c r="V511" s="71"/>
      <c r="W511" s="59" t="s">
        <v>83</v>
      </c>
      <c r="X511" s="59" t="s">
        <v>83</v>
      </c>
      <c r="Y511" s="59"/>
      <c r="Z511" s="59"/>
      <c r="AA511" s="60"/>
      <c r="AB511" s="60"/>
      <c r="AC511" s="39"/>
      <c r="AD511" s="22"/>
      <c r="AE511" s="75" t="s">
        <v>867</v>
      </c>
      <c r="AF511" s="33"/>
    </row>
    <row r="512" spans="1:38" ht="105" customHeight="1">
      <c r="A512" s="57">
        <v>130</v>
      </c>
      <c r="B512" s="87" t="s">
        <v>621</v>
      </c>
      <c r="C512" s="58" t="s">
        <v>31</v>
      </c>
      <c r="D512" s="58" t="s">
        <v>29</v>
      </c>
      <c r="E512" s="58" t="s">
        <v>527</v>
      </c>
      <c r="F512" s="39">
        <v>6</v>
      </c>
      <c r="G512" s="60"/>
      <c r="H512" s="39" t="s">
        <v>179</v>
      </c>
      <c r="I512" s="39"/>
      <c r="J512" s="39"/>
      <c r="K512" s="59"/>
      <c r="L512" s="39"/>
      <c r="M512" s="60"/>
      <c r="N512" s="60"/>
      <c r="O512" s="39" t="s">
        <v>179</v>
      </c>
      <c r="P512" s="39" t="s">
        <v>179</v>
      </c>
      <c r="Q512" s="59"/>
      <c r="R512" s="59"/>
      <c r="S512" s="59"/>
      <c r="T512" s="60"/>
      <c r="U512" s="60"/>
      <c r="V512" s="39" t="s">
        <v>179</v>
      </c>
      <c r="W512" s="39"/>
      <c r="X512" s="59"/>
      <c r="Y512" s="59"/>
      <c r="Z512" s="39" t="s">
        <v>179</v>
      </c>
      <c r="AA512" s="60"/>
      <c r="AB512" s="60"/>
      <c r="AC512" s="39"/>
      <c r="AD512" s="22"/>
      <c r="AE512" s="75" t="s">
        <v>894</v>
      </c>
      <c r="AF512" s="33"/>
    </row>
    <row r="513" spans="1:32" ht="105" customHeight="1">
      <c r="A513" s="57">
        <v>131</v>
      </c>
      <c r="B513" s="87" t="s">
        <v>620</v>
      </c>
      <c r="C513" s="58" t="s">
        <v>447</v>
      </c>
      <c r="D513" s="58" t="s">
        <v>35</v>
      </c>
      <c r="E513" s="58" t="s">
        <v>171</v>
      </c>
      <c r="F513" s="39">
        <v>5</v>
      </c>
      <c r="G513" s="60"/>
      <c r="H513" s="39"/>
      <c r="I513" s="39"/>
      <c r="J513" s="39"/>
      <c r="K513" s="39"/>
      <c r="L513" s="39"/>
      <c r="M513" s="60"/>
      <c r="N513" s="60"/>
      <c r="O513" s="71"/>
      <c r="P513" s="71"/>
      <c r="Q513" s="59"/>
      <c r="R513" s="59"/>
      <c r="S513" s="71"/>
      <c r="T513" s="60"/>
      <c r="U513" s="60"/>
      <c r="V513" s="71"/>
      <c r="W513" s="71"/>
      <c r="X513" s="59"/>
      <c r="Y513" s="39"/>
      <c r="Z513" s="71"/>
      <c r="AA513" s="60"/>
      <c r="AB513" s="60"/>
      <c r="AC513" s="39"/>
      <c r="AD513" s="22"/>
      <c r="AE513" s="75" t="s">
        <v>644</v>
      </c>
      <c r="AF513" s="33"/>
    </row>
    <row r="514" spans="1:32" ht="105" customHeight="1">
      <c r="A514" s="57">
        <v>131</v>
      </c>
      <c r="B514" s="87" t="s">
        <v>620</v>
      </c>
      <c r="C514" s="58" t="s">
        <v>195</v>
      </c>
      <c r="D514" s="58" t="s">
        <v>553</v>
      </c>
      <c r="E514" s="58" t="s">
        <v>767</v>
      </c>
      <c r="F514" s="39">
        <v>5</v>
      </c>
      <c r="G514" s="60"/>
      <c r="H514" s="59" t="s">
        <v>44</v>
      </c>
      <c r="I514" s="59"/>
      <c r="J514" s="39"/>
      <c r="K514" s="59"/>
      <c r="L514" s="59"/>
      <c r="M514" s="60"/>
      <c r="N514" s="60"/>
      <c r="O514" s="71"/>
      <c r="P514" s="71"/>
      <c r="Q514" s="59"/>
      <c r="R514" s="59"/>
      <c r="S514" s="59"/>
      <c r="T514" s="60"/>
      <c r="U514" s="60"/>
      <c r="V514" s="71"/>
      <c r="W514" s="71"/>
      <c r="X514" s="59"/>
      <c r="Y514" s="59"/>
      <c r="Z514" s="59"/>
      <c r="AA514" s="60"/>
      <c r="AB514" s="60"/>
      <c r="AC514" s="39"/>
      <c r="AD514" s="22"/>
      <c r="AE514" s="75" t="s">
        <v>860</v>
      </c>
      <c r="AF514" s="33"/>
    </row>
    <row r="515" spans="1:32" ht="105" customHeight="1">
      <c r="A515" s="57">
        <v>131</v>
      </c>
      <c r="B515" s="87" t="s">
        <v>620</v>
      </c>
      <c r="C515" s="58" t="s">
        <v>195</v>
      </c>
      <c r="D515" s="58" t="s">
        <v>553</v>
      </c>
      <c r="E515" s="58" t="s">
        <v>443</v>
      </c>
      <c r="F515" s="39">
        <v>2</v>
      </c>
      <c r="G515" s="60"/>
      <c r="H515" s="59"/>
      <c r="I515" s="59"/>
      <c r="J515" s="39"/>
      <c r="K515" s="59"/>
      <c r="L515" s="59"/>
      <c r="M515" s="60"/>
      <c r="N515" s="60"/>
      <c r="O515" s="71"/>
      <c r="P515" s="71"/>
      <c r="Q515" s="59"/>
      <c r="R515" s="39" t="s">
        <v>642</v>
      </c>
      <c r="S515" s="59"/>
      <c r="T515" s="60"/>
      <c r="U515" s="60"/>
      <c r="V515" s="71"/>
      <c r="W515" s="71"/>
      <c r="X515" s="59"/>
      <c r="Y515" s="59"/>
      <c r="Z515" s="59"/>
      <c r="AA515" s="60"/>
      <c r="AB515" s="60"/>
      <c r="AC515" s="39" t="s">
        <v>767</v>
      </c>
      <c r="AD515" s="22"/>
      <c r="AE515" s="75"/>
      <c r="AF515" s="33"/>
    </row>
    <row r="516" spans="1:32" ht="105" customHeight="1">
      <c r="A516" s="57">
        <v>131</v>
      </c>
      <c r="B516" s="87" t="s">
        <v>620</v>
      </c>
      <c r="C516" s="58" t="s">
        <v>180</v>
      </c>
      <c r="D516" s="58" t="s">
        <v>553</v>
      </c>
      <c r="E516" s="58" t="s">
        <v>443</v>
      </c>
      <c r="F516" s="39">
        <v>2</v>
      </c>
      <c r="G516" s="60"/>
      <c r="H516" s="59"/>
      <c r="I516" s="59"/>
      <c r="J516" s="39"/>
      <c r="K516" s="59"/>
      <c r="L516" s="59"/>
      <c r="M516" s="60"/>
      <c r="N516" s="60"/>
      <c r="O516" s="71"/>
      <c r="P516" s="71"/>
      <c r="Q516" s="59"/>
      <c r="R516" s="39" t="s">
        <v>642</v>
      </c>
      <c r="S516" s="59"/>
      <c r="T516" s="60"/>
      <c r="U516" s="60"/>
      <c r="V516" s="71"/>
      <c r="W516" s="71"/>
      <c r="X516" s="59"/>
      <c r="Y516" s="59"/>
      <c r="Z516" s="59"/>
      <c r="AA516" s="60"/>
      <c r="AB516" s="60"/>
      <c r="AC516" s="39" t="s">
        <v>767</v>
      </c>
      <c r="AD516" s="22"/>
      <c r="AE516" s="75"/>
      <c r="AF516" s="33"/>
    </row>
    <row r="517" spans="1:32" ht="105" customHeight="1">
      <c r="A517" s="57">
        <v>131</v>
      </c>
      <c r="B517" s="87" t="s">
        <v>620</v>
      </c>
      <c r="C517" s="58" t="s">
        <v>183</v>
      </c>
      <c r="D517" s="58" t="s">
        <v>684</v>
      </c>
      <c r="E517" s="58" t="s">
        <v>685</v>
      </c>
      <c r="F517" s="39">
        <v>5</v>
      </c>
      <c r="G517" s="60"/>
      <c r="H517" s="59"/>
      <c r="I517" s="39"/>
      <c r="J517" s="39" t="s">
        <v>25</v>
      </c>
      <c r="K517" s="39"/>
      <c r="L517" s="39"/>
      <c r="M517" s="60"/>
      <c r="N517" s="60"/>
      <c r="O517" s="39"/>
      <c r="P517" s="59"/>
      <c r="Q517" s="59"/>
      <c r="R517" s="59"/>
      <c r="S517" s="39" t="s">
        <v>84</v>
      </c>
      <c r="T517" s="60"/>
      <c r="U517" s="60"/>
      <c r="V517" s="39"/>
      <c r="W517" s="39" t="s">
        <v>67</v>
      </c>
      <c r="X517" s="39"/>
      <c r="Y517" s="59"/>
      <c r="Z517" s="59"/>
      <c r="AA517" s="60"/>
      <c r="AB517" s="60"/>
      <c r="AC517" s="39"/>
      <c r="AD517" s="22"/>
      <c r="AE517" s="75" t="s">
        <v>993</v>
      </c>
      <c r="AF517" s="33"/>
    </row>
    <row r="518" spans="1:32" ht="105" customHeight="1">
      <c r="A518" s="57">
        <v>131</v>
      </c>
      <c r="B518" s="87" t="s">
        <v>620</v>
      </c>
      <c r="C518" s="58" t="s">
        <v>399</v>
      </c>
      <c r="D518" s="58" t="s">
        <v>649</v>
      </c>
      <c r="E518" s="58" t="s">
        <v>700</v>
      </c>
      <c r="F518" s="39">
        <v>5</v>
      </c>
      <c r="G518" s="60"/>
      <c r="H518" s="59"/>
      <c r="I518" s="72" t="s">
        <v>642</v>
      </c>
      <c r="J518" s="59"/>
      <c r="K518" s="59"/>
      <c r="L518" s="39"/>
      <c r="M518" s="60"/>
      <c r="N518" s="60"/>
      <c r="O518" s="59"/>
      <c r="P518" s="59" t="s">
        <v>176</v>
      </c>
      <c r="Q518" s="59" t="s">
        <v>176</v>
      </c>
      <c r="R518" s="59"/>
      <c r="S518" s="59"/>
      <c r="T518" s="60"/>
      <c r="U518" s="60"/>
      <c r="V518" s="59"/>
      <c r="W518" s="59"/>
      <c r="X518" s="59"/>
      <c r="Y518" s="59" t="s">
        <v>181</v>
      </c>
      <c r="Z518" s="59" t="s">
        <v>181</v>
      </c>
      <c r="AA518" s="60"/>
      <c r="AB518" s="60"/>
      <c r="AC518" s="39"/>
      <c r="AD518" s="22"/>
      <c r="AE518" s="75" t="s">
        <v>880</v>
      </c>
      <c r="AF518" s="33"/>
    </row>
    <row r="519" spans="1:32" ht="105" customHeight="1">
      <c r="A519" s="57">
        <v>131</v>
      </c>
      <c r="B519" s="87" t="s">
        <v>620</v>
      </c>
      <c r="C519" s="58" t="s">
        <v>91</v>
      </c>
      <c r="D519" s="58" t="s">
        <v>635</v>
      </c>
      <c r="E519" s="58" t="s">
        <v>443</v>
      </c>
      <c r="F519" s="39" t="s">
        <v>990</v>
      </c>
      <c r="G519" s="60"/>
      <c r="H519" s="39"/>
      <c r="I519" s="39"/>
      <c r="J519" s="39"/>
      <c r="K519" s="39" t="s">
        <v>56</v>
      </c>
      <c r="L519" s="39"/>
      <c r="M519" s="60"/>
      <c r="N519" s="60"/>
      <c r="O519" s="39"/>
      <c r="P519" s="39"/>
      <c r="Q519" s="39"/>
      <c r="R519" s="39"/>
      <c r="S519" s="39"/>
      <c r="T519" s="60"/>
      <c r="U519" s="60"/>
      <c r="V519" s="39"/>
      <c r="W519" s="39"/>
      <c r="X519" s="39"/>
      <c r="Y519" s="39"/>
      <c r="Z519" s="39"/>
      <c r="AA519" s="60"/>
      <c r="AB519" s="60"/>
      <c r="AC519" s="39"/>
      <c r="AD519" s="22"/>
      <c r="AE519" s="75" t="s">
        <v>895</v>
      </c>
      <c r="AF519" s="33"/>
    </row>
    <row r="520" spans="1:32" ht="105" customHeight="1">
      <c r="A520" s="57">
        <v>131</v>
      </c>
      <c r="B520" s="87" t="s">
        <v>620</v>
      </c>
      <c r="C520" s="58" t="s">
        <v>55</v>
      </c>
      <c r="D520" s="58" t="s">
        <v>635</v>
      </c>
      <c r="E520" s="58" t="s">
        <v>443</v>
      </c>
      <c r="F520" s="39" t="s">
        <v>990</v>
      </c>
      <c r="G520" s="60"/>
      <c r="H520" s="39"/>
      <c r="I520" s="39"/>
      <c r="J520" s="39"/>
      <c r="K520" s="39" t="s">
        <v>56</v>
      </c>
      <c r="L520" s="39"/>
      <c r="M520" s="60"/>
      <c r="N520" s="60"/>
      <c r="O520" s="39"/>
      <c r="P520" s="39"/>
      <c r="Q520" s="39"/>
      <c r="R520" s="39"/>
      <c r="S520" s="39"/>
      <c r="T520" s="60"/>
      <c r="U520" s="60"/>
      <c r="V520" s="39"/>
      <c r="W520" s="39"/>
      <c r="X520" s="39"/>
      <c r="Y520" s="39"/>
      <c r="Z520" s="39"/>
      <c r="AA520" s="60"/>
      <c r="AB520" s="60"/>
      <c r="AC520" s="39"/>
      <c r="AD520" s="22"/>
      <c r="AE520" s="75"/>
      <c r="AF520" s="33"/>
    </row>
    <row r="521" spans="1:32" ht="105" customHeight="1">
      <c r="A521" s="57">
        <v>131</v>
      </c>
      <c r="B521" s="87" t="s">
        <v>620</v>
      </c>
      <c r="C521" s="58" t="s">
        <v>195</v>
      </c>
      <c r="D521" s="58" t="s">
        <v>957</v>
      </c>
      <c r="E521" s="58" t="s">
        <v>956</v>
      </c>
      <c r="F521" s="39">
        <v>5</v>
      </c>
      <c r="G521" s="60"/>
      <c r="H521" s="39"/>
      <c r="I521" s="39"/>
      <c r="J521" s="39"/>
      <c r="K521" s="39"/>
      <c r="L521" s="71" t="s">
        <v>44</v>
      </c>
      <c r="M521" s="60"/>
      <c r="N521" s="60"/>
      <c r="O521" s="39" t="s">
        <v>130</v>
      </c>
      <c r="P521" s="39"/>
      <c r="Q521" s="39"/>
      <c r="R521" s="39"/>
      <c r="S521" s="39"/>
      <c r="T521" s="60"/>
      <c r="U521" s="60"/>
      <c r="V521" s="39" t="s">
        <v>84</v>
      </c>
      <c r="W521" s="39"/>
      <c r="X521" s="39" t="s">
        <v>25</v>
      </c>
      <c r="Y521" s="39"/>
      <c r="Z521" s="39"/>
      <c r="AA521" s="60"/>
      <c r="AB521" s="60"/>
      <c r="AC521" s="39"/>
      <c r="AD521" s="22"/>
      <c r="AE521" s="75"/>
    </row>
    <row r="522" spans="1:32" ht="50.1" customHeight="1">
      <c r="A522" s="121"/>
      <c r="B522" s="212"/>
      <c r="C522" s="122"/>
      <c r="D522" s="122"/>
      <c r="E522" s="122"/>
      <c r="F522" s="122"/>
      <c r="G522" s="122"/>
      <c r="H522" s="122"/>
      <c r="I522" s="122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  <c r="AA522" s="122"/>
      <c r="AB522" s="122"/>
      <c r="AC522" s="122"/>
      <c r="AD522" s="22"/>
    </row>
    <row r="523" spans="1:32" ht="50.1" customHeight="1">
      <c r="A523" s="123" t="s">
        <v>491</v>
      </c>
      <c r="B523" s="213"/>
      <c r="C523" s="124"/>
      <c r="D523" s="124"/>
      <c r="E523" s="124"/>
      <c r="F523" s="125"/>
      <c r="G523" s="125"/>
      <c r="H523" s="125"/>
      <c r="I523" s="125"/>
      <c r="J523" s="125"/>
      <c r="K523" s="125"/>
      <c r="L523" s="125"/>
      <c r="M523" s="126"/>
      <c r="N523" s="126"/>
      <c r="O523" s="125"/>
      <c r="P523" s="125"/>
      <c r="Q523" s="125"/>
      <c r="R523" s="125"/>
      <c r="S523" s="125"/>
      <c r="T523" s="125"/>
      <c r="U523" s="125"/>
      <c r="V523" s="126"/>
      <c r="W523" s="126"/>
      <c r="X523" s="126"/>
      <c r="Y523" s="21"/>
      <c r="Z523" s="21"/>
      <c r="AA523" s="127"/>
      <c r="AB523" s="127"/>
      <c r="AC523" s="128"/>
      <c r="AD523" s="22"/>
    </row>
    <row r="524" spans="1:32" ht="69.75" customHeight="1">
      <c r="A524" s="24"/>
      <c r="B524" s="204" t="s">
        <v>665</v>
      </c>
      <c r="C524" s="204"/>
      <c r="D524" s="204"/>
      <c r="E524" s="204"/>
      <c r="F524" s="204"/>
      <c r="G524" s="204"/>
      <c r="H524" s="204"/>
      <c r="I524" s="204"/>
      <c r="J524" s="204"/>
      <c r="K524" s="204"/>
      <c r="L524" s="204"/>
      <c r="M524" s="204"/>
      <c r="N524" s="204"/>
      <c r="O524" s="204"/>
      <c r="P524" s="204"/>
      <c r="Q524" s="204"/>
      <c r="R524" s="204"/>
      <c r="S524" s="204"/>
      <c r="T524" s="129"/>
      <c r="U524" s="129"/>
      <c r="V524" s="205" t="s">
        <v>1004</v>
      </c>
      <c r="W524" s="205"/>
      <c r="X524" s="205"/>
      <c r="Y524" s="205"/>
      <c r="Z524" s="205"/>
      <c r="AA524" s="205"/>
      <c r="AB524" s="205"/>
      <c r="AC524" s="205"/>
      <c r="AD524" s="22"/>
    </row>
    <row r="525" spans="1:32" ht="30" customHeight="1">
      <c r="A525" s="24"/>
      <c r="B525" s="214" t="s">
        <v>666</v>
      </c>
      <c r="C525" s="130"/>
      <c r="D525" s="130"/>
      <c r="E525" s="130"/>
      <c r="F525" s="131"/>
      <c r="G525" s="131"/>
      <c r="H525" s="131"/>
      <c r="I525" s="131"/>
      <c r="J525" s="131"/>
      <c r="K525" s="131"/>
      <c r="L525" s="131"/>
      <c r="M525" s="132"/>
      <c r="N525" s="132"/>
      <c r="O525" s="131"/>
      <c r="P525" s="131"/>
      <c r="Q525" s="131"/>
      <c r="R525" s="131"/>
      <c r="S525" s="131"/>
      <c r="T525" s="131"/>
      <c r="U525" s="131"/>
      <c r="V525" s="190"/>
      <c r="W525" s="190"/>
      <c r="X525" s="190"/>
      <c r="Y525" s="191"/>
      <c r="Z525" s="191"/>
      <c r="AA525" s="192"/>
      <c r="AB525" s="192"/>
      <c r="AC525" s="192"/>
      <c r="AD525" s="22"/>
    </row>
    <row r="526" spans="1:32" ht="62.25" customHeight="1">
      <c r="A526" s="130"/>
      <c r="B526" s="215" t="s">
        <v>492</v>
      </c>
      <c r="C526" s="133"/>
      <c r="D526" s="134"/>
      <c r="E526" s="135"/>
      <c r="F526" s="136"/>
      <c r="G526" s="136"/>
      <c r="H526" s="136"/>
      <c r="I526" s="136"/>
      <c r="J526" s="136"/>
      <c r="K526" s="136"/>
      <c r="L526" s="136"/>
      <c r="M526" s="137"/>
      <c r="N526" s="137"/>
      <c r="O526" s="136"/>
      <c r="P526" s="136"/>
      <c r="Q526" s="136"/>
      <c r="R526" s="136"/>
      <c r="S526" s="136"/>
      <c r="T526" s="136"/>
      <c r="U526" s="136"/>
      <c r="V526" s="193"/>
      <c r="W526" s="230" t="s">
        <v>493</v>
      </c>
      <c r="X526" s="230"/>
      <c r="Y526" s="230"/>
      <c r="Z526" s="230"/>
      <c r="AA526" s="230"/>
      <c r="AB526" s="230"/>
      <c r="AC526" s="230"/>
      <c r="AD526" s="22"/>
      <c r="AE526" s="34"/>
    </row>
    <row r="527" spans="1:32" ht="99.95" customHeight="1">
      <c r="A527" s="123" t="s">
        <v>494</v>
      </c>
      <c r="B527" s="142"/>
      <c r="C527" s="138"/>
      <c r="D527" s="134" t="s">
        <v>495</v>
      </c>
      <c r="E527" s="136"/>
      <c r="F527" s="136"/>
      <c r="G527" s="136"/>
      <c r="H527" s="136"/>
      <c r="I527" s="136"/>
      <c r="J527" s="136"/>
      <c r="K527" s="136"/>
      <c r="L527" s="136"/>
      <c r="M527" s="137"/>
      <c r="N527" s="137"/>
      <c r="O527" s="136"/>
      <c r="P527" s="136"/>
      <c r="Q527" s="136"/>
      <c r="R527" s="136"/>
      <c r="S527" s="136"/>
      <c r="T527" s="136"/>
      <c r="U527" s="136"/>
      <c r="V527" s="194"/>
      <c r="W527" s="231" t="s">
        <v>496</v>
      </c>
      <c r="X527" s="231"/>
      <c r="Y527" s="231"/>
      <c r="Z527" s="231"/>
      <c r="AA527" s="231"/>
      <c r="AB527" s="231"/>
      <c r="AC527" s="231"/>
    </row>
    <row r="528" spans="1:32" ht="50.1" customHeight="1">
      <c r="A528" s="121"/>
      <c r="B528" s="216" t="s">
        <v>497</v>
      </c>
      <c r="C528" s="138"/>
      <c r="D528" s="134"/>
      <c r="E528" s="136"/>
      <c r="F528" s="139"/>
      <c r="G528" s="139"/>
      <c r="H528" s="139"/>
      <c r="I528" s="139"/>
      <c r="J528" s="139"/>
      <c r="K528" s="139"/>
      <c r="L528" s="139"/>
      <c r="M528" s="23"/>
      <c r="N528" s="23"/>
      <c r="O528" s="139"/>
      <c r="P528" s="139"/>
      <c r="Q528" s="139"/>
      <c r="R528" s="139"/>
      <c r="S528" s="139"/>
      <c r="T528" s="139"/>
      <c r="U528" s="139"/>
      <c r="V528" s="194"/>
      <c r="W528" s="232"/>
      <c r="X528" s="232"/>
      <c r="Y528" s="233"/>
      <c r="Z528" s="233"/>
      <c r="AA528" s="234"/>
      <c r="AB528" s="234"/>
      <c r="AC528" s="234"/>
    </row>
    <row r="529" spans="1:29" ht="50.1" customHeight="1">
      <c r="A529" s="121"/>
      <c r="B529" s="216" t="s">
        <v>498</v>
      </c>
      <c r="C529" s="138"/>
      <c r="D529" s="140"/>
      <c r="E529" s="141"/>
      <c r="F529" s="139"/>
      <c r="G529" s="139"/>
      <c r="H529" s="139"/>
      <c r="I529" s="139"/>
      <c r="J529" s="139"/>
      <c r="K529" s="139"/>
      <c r="L529" s="139"/>
      <c r="M529" s="23"/>
      <c r="N529" s="23"/>
      <c r="O529" s="139"/>
      <c r="P529" s="139"/>
      <c r="Q529" s="139"/>
      <c r="R529" s="139"/>
      <c r="S529" s="139"/>
      <c r="T529" s="139"/>
      <c r="U529" s="139"/>
      <c r="V529" s="194"/>
      <c r="W529" s="232"/>
      <c r="X529" s="232"/>
      <c r="Y529" s="235"/>
      <c r="Z529" s="235"/>
      <c r="AA529" s="236"/>
      <c r="AB529" s="236"/>
      <c r="AC529" s="237"/>
    </row>
    <row r="530" spans="1:29" ht="50.1" customHeight="1">
      <c r="A530" s="121"/>
      <c r="B530" s="216" t="s">
        <v>499</v>
      </c>
      <c r="C530" s="138"/>
      <c r="D530" s="142"/>
      <c r="E530" s="143"/>
      <c r="F530" s="143"/>
      <c r="G530" s="143"/>
      <c r="H530" s="143"/>
      <c r="I530" s="143"/>
      <c r="J530" s="143"/>
      <c r="K530" s="143"/>
      <c r="L530" s="143"/>
      <c r="M530" s="144"/>
      <c r="N530" s="144"/>
      <c r="O530" s="143"/>
      <c r="P530" s="143"/>
      <c r="Q530" s="143"/>
      <c r="R530" s="143"/>
      <c r="S530" s="143"/>
      <c r="T530" s="143"/>
      <c r="U530" s="143"/>
      <c r="V530" s="191"/>
      <c r="W530" s="233"/>
      <c r="X530" s="233"/>
      <c r="Y530" s="235"/>
      <c r="Z530" s="235"/>
      <c r="AA530" s="238"/>
      <c r="AB530" s="239"/>
      <c r="AC530" s="240"/>
    </row>
    <row r="531" spans="1:29" ht="50.1" customHeight="1">
      <c r="A531" s="121"/>
      <c r="B531" s="216" t="s">
        <v>500</v>
      </c>
      <c r="C531" s="138"/>
      <c r="D531" s="142"/>
      <c r="E531" s="142"/>
      <c r="F531" s="142"/>
      <c r="G531" s="142"/>
      <c r="H531" s="142"/>
      <c r="I531" s="142"/>
      <c r="J531" s="142"/>
      <c r="K531" s="142"/>
      <c r="L531" s="142"/>
      <c r="M531" s="24"/>
      <c r="N531" s="24"/>
      <c r="O531" s="142"/>
      <c r="P531" s="142"/>
      <c r="Q531" s="142"/>
      <c r="R531" s="142"/>
      <c r="S531" s="142"/>
      <c r="T531" s="142"/>
      <c r="U531" s="142"/>
      <c r="V531" s="195"/>
      <c r="W531" s="235"/>
      <c r="X531" s="235"/>
      <c r="Y531" s="235"/>
      <c r="Z531" s="235"/>
      <c r="AA531" s="238"/>
      <c r="AB531" s="239"/>
      <c r="AC531" s="240"/>
    </row>
    <row r="532" spans="1:29" ht="99.95" customHeight="1">
      <c r="A532" s="121"/>
      <c r="B532" s="216"/>
      <c r="C532" s="138"/>
      <c r="D532" s="142"/>
      <c r="E532" s="142"/>
      <c r="F532" s="142"/>
      <c r="G532" s="142"/>
      <c r="H532" s="142"/>
      <c r="I532" s="142"/>
      <c r="J532" s="142"/>
      <c r="K532" s="142"/>
      <c r="L532" s="142"/>
      <c r="M532" s="142"/>
      <c r="N532" s="142"/>
      <c r="O532" s="142"/>
      <c r="P532" s="142"/>
      <c r="Q532" s="142"/>
      <c r="R532" s="142"/>
      <c r="S532" s="142"/>
      <c r="T532" s="142"/>
      <c r="U532" s="142"/>
      <c r="V532" s="195"/>
      <c r="W532" s="235"/>
      <c r="X532" s="235"/>
      <c r="Y532" s="235"/>
      <c r="Z532" s="235" t="s">
        <v>509</v>
      </c>
      <c r="AA532" s="238"/>
      <c r="AB532" s="239"/>
      <c r="AC532" s="240"/>
    </row>
    <row r="533" spans="1:29" ht="99.95" customHeight="1">
      <c r="A533" s="24"/>
      <c r="B533" s="142"/>
      <c r="C533" s="142"/>
      <c r="D533" s="142"/>
      <c r="E533" s="142"/>
      <c r="F533" s="142"/>
      <c r="G533" s="142"/>
      <c r="H533" s="142"/>
      <c r="I533" s="142"/>
      <c r="J533" s="142"/>
      <c r="K533" s="142"/>
      <c r="L533" s="142"/>
      <c r="M533" s="142"/>
      <c r="N533" s="142"/>
      <c r="O533" s="142"/>
      <c r="P533" s="142"/>
      <c r="Q533" s="142"/>
      <c r="R533" s="142"/>
      <c r="S533" s="142"/>
      <c r="T533" s="142"/>
      <c r="U533" s="142"/>
      <c r="V533" s="195"/>
      <c r="W533" s="241" t="s">
        <v>501</v>
      </c>
      <c r="X533" s="241"/>
      <c r="Y533" s="241"/>
      <c r="Z533" s="241"/>
      <c r="AA533" s="241"/>
      <c r="AB533" s="241"/>
      <c r="AC533" s="241"/>
    </row>
    <row r="534" spans="1:29" ht="99.95" customHeight="1">
      <c r="B534" s="217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51"/>
      <c r="N534" s="51"/>
    </row>
    <row r="535" spans="1:29">
      <c r="B535" s="217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</row>
    <row r="536" spans="1:29">
      <c r="B536" s="217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</row>
    <row r="537" spans="1:29">
      <c r="B537" s="217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</row>
    <row r="538" spans="1:29">
      <c r="B538" s="217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</row>
    <row r="539" spans="1:29">
      <c r="B539" s="217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</row>
    <row r="540" spans="1:29">
      <c r="B540" s="217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</row>
    <row r="541" spans="1:29">
      <c r="B541" s="217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</row>
    <row r="542" spans="1:29">
      <c r="B542" s="217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</row>
    <row r="543" spans="1:29">
      <c r="B543" s="217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</row>
    <row r="544" spans="1:29">
      <c r="B544" s="217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</row>
    <row r="545" spans="2:14">
      <c r="B545" s="217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</row>
    <row r="546" spans="2:14">
      <c r="B546" s="217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</row>
    <row r="547" spans="2:14">
      <c r="B547" s="217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</row>
    <row r="548" spans="2:14">
      <c r="B548" s="217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</row>
    <row r="549" spans="2:14">
      <c r="B549" s="217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</row>
    <row r="550" spans="2:14">
      <c r="B550" s="217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</row>
    <row r="551" spans="2:14">
      <c r="B551" s="217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</row>
    <row r="552" spans="2:14">
      <c r="B552" s="217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</row>
    <row r="553" spans="2:14">
      <c r="B553" s="217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</row>
    <row r="554" spans="2:14">
      <c r="B554" s="217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</row>
    <row r="555" spans="2:14">
      <c r="B555" s="217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</row>
    <row r="556" spans="2:14">
      <c r="B556" s="217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</row>
    <row r="557" spans="2:14">
      <c r="B557" s="217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</row>
    <row r="558" spans="2:14">
      <c r="B558" s="217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</row>
    <row r="559" spans="2:14">
      <c r="B559" s="217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</row>
    <row r="560" spans="2:14">
      <c r="B560" s="217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</row>
    <row r="561" spans="2:14">
      <c r="B561" s="217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</row>
    <row r="562" spans="2:14">
      <c r="B562" s="217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</row>
    <row r="563" spans="2:14">
      <c r="B563" s="217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</row>
    <row r="564" spans="2:14">
      <c r="B564" s="217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</row>
    <row r="565" spans="2:14">
      <c r="B565" s="217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</row>
    <row r="566" spans="2:14">
      <c r="B566" s="217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</row>
    <row r="567" spans="2:14">
      <c r="B567" s="217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</row>
    <row r="568" spans="2:14">
      <c r="B568" s="217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</row>
    <row r="569" spans="2:14">
      <c r="B569" s="217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</row>
    <row r="570" spans="2:14">
      <c r="B570" s="217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</row>
    <row r="571" spans="2:14">
      <c r="B571" s="217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</row>
    <row r="572" spans="2:14">
      <c r="B572" s="217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</row>
    <row r="573" spans="2:14">
      <c r="B573" s="217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</row>
    <row r="574" spans="2:14">
      <c r="B574" s="217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</row>
    <row r="575" spans="2:14">
      <c r="B575" s="217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</row>
    <row r="576" spans="2:14">
      <c r="B576" s="217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</row>
    <row r="577" spans="2:14">
      <c r="B577" s="217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</row>
    <row r="578" spans="2:14">
      <c r="B578" s="217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</row>
    <row r="579" spans="2:14">
      <c r="B579" s="217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</row>
    <row r="580" spans="2:14">
      <c r="B580" s="217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</row>
    <row r="581" spans="2:14">
      <c r="B581" s="217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</row>
    <row r="582" spans="2:14">
      <c r="B582" s="217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</row>
    <row r="583" spans="2:14">
      <c r="B583" s="217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</row>
    <row r="584" spans="2:14">
      <c r="B584" s="217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</row>
    <row r="585" spans="2:14">
      <c r="B585" s="217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</row>
    <row r="586" spans="2:14">
      <c r="B586" s="217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</row>
    <row r="587" spans="2:14">
      <c r="B587" s="217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</row>
    <row r="588" spans="2:14">
      <c r="B588" s="217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</row>
    <row r="589" spans="2:14">
      <c r="B589" s="217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</row>
    <row r="590" spans="2:14">
      <c r="B590" s="217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</row>
    <row r="591" spans="2:14">
      <c r="B591" s="217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</row>
    <row r="592" spans="2:14">
      <c r="B592" s="217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</row>
    <row r="593" spans="2:14">
      <c r="B593" s="217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</row>
    <row r="594" spans="2:14">
      <c r="B594" s="217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</row>
    <row r="595" spans="2:14">
      <c r="B595" s="217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</row>
    <row r="596" spans="2:14">
      <c r="B596" s="217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</row>
    <row r="597" spans="2:14">
      <c r="B597" s="217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</row>
    <row r="598" spans="2:14">
      <c r="B598" s="217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</row>
    <row r="599" spans="2:14">
      <c r="B599" s="217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</row>
    <row r="600" spans="2:14">
      <c r="B600" s="217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</row>
    <row r="601" spans="2:14">
      <c r="B601" s="217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</row>
    <row r="602" spans="2:14">
      <c r="B602" s="217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</row>
    <row r="603" spans="2:14">
      <c r="B603" s="217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</row>
    <row r="604" spans="2:14">
      <c r="B604" s="217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</row>
    <row r="605" spans="2:14">
      <c r="B605" s="217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</row>
    <row r="606" spans="2:14">
      <c r="B606" s="217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</row>
    <row r="607" spans="2:14">
      <c r="B607" s="217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</row>
    <row r="608" spans="2:14">
      <c r="B608" s="217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</row>
    <row r="609" spans="2:14">
      <c r="B609" s="217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</row>
    <row r="610" spans="2:14">
      <c r="B610" s="217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</row>
    <row r="611" spans="2:14">
      <c r="B611" s="217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</row>
    <row r="612" spans="2:14">
      <c r="B612" s="217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</row>
    <row r="613" spans="2:14">
      <c r="B613" s="217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</row>
    <row r="614" spans="2:14">
      <c r="B614" s="217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</row>
    <row r="615" spans="2:14">
      <c r="B615" s="217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</row>
    <row r="616" spans="2:14">
      <c r="B616" s="217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</row>
    <row r="617" spans="2:14">
      <c r="B617" s="217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</row>
    <row r="618" spans="2:14">
      <c r="B618" s="217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</row>
    <row r="619" spans="2:14">
      <c r="B619" s="217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</row>
    <row r="620" spans="2:14">
      <c r="B620" s="217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</row>
    <row r="621" spans="2:14">
      <c r="B621" s="217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</row>
    <row r="622" spans="2:14">
      <c r="B622" s="217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</row>
    <row r="623" spans="2:14">
      <c r="B623" s="217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</row>
    <row r="624" spans="2:14">
      <c r="B624" s="217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</row>
    <row r="625" spans="2:14">
      <c r="B625" s="217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</row>
    <row r="626" spans="2:14">
      <c r="B626" s="217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</row>
    <row r="627" spans="2:14">
      <c r="B627" s="217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</row>
    <row r="628" spans="2:14">
      <c r="B628" s="217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</row>
    <row r="629" spans="2:14">
      <c r="B629" s="217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</row>
    <row r="630" spans="2:14">
      <c r="B630" s="217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</row>
    <row r="631" spans="2:14">
      <c r="B631" s="217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</row>
    <row r="632" spans="2:14">
      <c r="B632" s="217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</row>
    <row r="633" spans="2:14">
      <c r="B633" s="217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</row>
    <row r="634" spans="2:14">
      <c r="B634" s="217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</row>
    <row r="635" spans="2:14">
      <c r="B635" s="217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</row>
    <row r="636" spans="2:14">
      <c r="B636" s="217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</row>
    <row r="637" spans="2:14">
      <c r="B637" s="217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</row>
    <row r="638" spans="2:14">
      <c r="B638" s="217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</row>
    <row r="639" spans="2:14">
      <c r="B639" s="217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</row>
    <row r="640" spans="2:14">
      <c r="B640" s="217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</row>
    <row r="641" spans="2:14">
      <c r="B641" s="217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</row>
    <row r="642" spans="2:14">
      <c r="B642" s="217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</row>
    <row r="643" spans="2:14">
      <c r="B643" s="217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</row>
    <row r="644" spans="2:14">
      <c r="B644" s="217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</row>
    <row r="645" spans="2:14">
      <c r="B645" s="217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</row>
    <row r="646" spans="2:14">
      <c r="B646" s="217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</row>
    <row r="647" spans="2:14">
      <c r="B647" s="217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</row>
    <row r="648" spans="2:14">
      <c r="B648" s="217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</row>
    <row r="649" spans="2:14">
      <c r="B649" s="217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</row>
    <row r="650" spans="2:14">
      <c r="B650" s="217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</row>
    <row r="651" spans="2:14">
      <c r="B651" s="217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</row>
    <row r="652" spans="2:14">
      <c r="B652" s="217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</row>
    <row r="653" spans="2:14">
      <c r="B653" s="217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</row>
    <row r="654" spans="2:14">
      <c r="B654" s="217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</row>
    <row r="655" spans="2:14">
      <c r="B655" s="217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</row>
    <row r="656" spans="2:14">
      <c r="B656" s="217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</row>
    <row r="657" spans="2:14">
      <c r="B657" s="217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</row>
    <row r="658" spans="2:14">
      <c r="B658" s="217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</row>
    <row r="659" spans="2:14">
      <c r="B659" s="217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</row>
    <row r="660" spans="2:14">
      <c r="B660" s="217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</row>
    <row r="661" spans="2:14">
      <c r="B661" s="217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</row>
    <row r="662" spans="2:14">
      <c r="B662" s="217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</row>
    <row r="663" spans="2:14">
      <c r="B663" s="217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</row>
    <row r="664" spans="2:14">
      <c r="B664" s="217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</row>
    <row r="665" spans="2:14">
      <c r="B665" s="217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</row>
    <row r="666" spans="2:14">
      <c r="B666" s="217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</row>
    <row r="667" spans="2:14">
      <c r="B667" s="217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</row>
    <row r="668" spans="2:14">
      <c r="B668" s="217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</row>
    <row r="669" spans="2:14">
      <c r="B669" s="217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</row>
    <row r="670" spans="2:14">
      <c r="B670" s="217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</row>
    <row r="671" spans="2:14">
      <c r="B671" s="217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</row>
    <row r="672" spans="2:14">
      <c r="B672" s="217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</row>
    <row r="673" spans="2:14">
      <c r="B673" s="217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</row>
    <row r="674" spans="2:14">
      <c r="B674" s="217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</row>
    <row r="675" spans="2:14">
      <c r="B675" s="217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</row>
    <row r="676" spans="2:14">
      <c r="B676" s="217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</row>
    <row r="677" spans="2:14">
      <c r="B677" s="217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</row>
    <row r="678" spans="2:14">
      <c r="B678" s="217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</row>
    <row r="679" spans="2:14">
      <c r="B679" s="217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</row>
    <row r="680" spans="2:14">
      <c r="B680" s="217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</row>
    <row r="681" spans="2:14">
      <c r="B681" s="217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</row>
    <row r="682" spans="2:14">
      <c r="B682" s="217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</row>
    <row r="683" spans="2:14">
      <c r="B683" s="217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</row>
    <row r="684" spans="2:14">
      <c r="B684" s="217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</row>
    <row r="685" spans="2:14">
      <c r="B685" s="217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</row>
    <row r="686" spans="2:14">
      <c r="B686" s="217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</row>
    <row r="687" spans="2:14">
      <c r="B687" s="217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</row>
    <row r="688" spans="2:14">
      <c r="B688" s="217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</row>
    <row r="689" spans="2:14">
      <c r="B689" s="217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</row>
    <row r="690" spans="2:14">
      <c r="B690" s="217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</row>
  </sheetData>
  <autoFilter ref="A7:AF531" xr:uid="{00000000-0009-0000-0000-000000000000}"/>
  <mergeCells count="11">
    <mergeCell ref="W533:AC533"/>
    <mergeCell ref="A1:F1"/>
    <mergeCell ref="A2:F2"/>
    <mergeCell ref="A4:AC4"/>
    <mergeCell ref="V5:Z5"/>
    <mergeCell ref="H5:L5"/>
    <mergeCell ref="B524:S524"/>
    <mergeCell ref="V524:AC524"/>
    <mergeCell ref="W526:AC526"/>
    <mergeCell ref="W527:AC527"/>
    <mergeCell ref="O5:S5"/>
  </mergeCells>
  <phoneticPr fontId="13" type="noConversion"/>
  <conditionalFormatting sqref="H64 I64:J65">
    <cfRule type="expression" dxfId="583" priority="807" stopIfTrue="1">
      <formula>H64&lt;&gt;""</formula>
    </cfRule>
  </conditionalFormatting>
  <conditionalFormatting sqref="H66:H68">
    <cfRule type="expression" dxfId="582" priority="798" stopIfTrue="1">
      <formula>H66&lt;&gt;""</formula>
    </cfRule>
  </conditionalFormatting>
  <conditionalFormatting sqref="H73:H74">
    <cfRule type="expression" dxfId="581" priority="779" stopIfTrue="1">
      <formula>H73&lt;&gt;""</formula>
    </cfRule>
  </conditionalFormatting>
  <conditionalFormatting sqref="H77:H80">
    <cfRule type="expression" dxfId="580" priority="241" stopIfTrue="1">
      <formula>H77&lt;&gt;""</formula>
    </cfRule>
  </conditionalFormatting>
  <conditionalFormatting sqref="H83:H84">
    <cfRule type="expression" dxfId="579" priority="1717" stopIfTrue="1">
      <formula>H83&lt;&gt;""</formula>
    </cfRule>
  </conditionalFormatting>
  <conditionalFormatting sqref="H106:H109">
    <cfRule type="expression" dxfId="578" priority="263" stopIfTrue="1">
      <formula>H106&lt;&gt;""</formula>
    </cfRule>
  </conditionalFormatting>
  <conditionalFormatting sqref="H124">
    <cfRule type="expression" dxfId="577" priority="1487" stopIfTrue="1">
      <formula>H124&lt;&gt;""</formula>
    </cfRule>
  </conditionalFormatting>
  <conditionalFormatting sqref="H156:H157">
    <cfRule type="expression" dxfId="576" priority="360" stopIfTrue="1">
      <formula>H156&lt;&gt;""</formula>
    </cfRule>
  </conditionalFormatting>
  <conditionalFormatting sqref="H161:H162">
    <cfRule type="expression" dxfId="575" priority="714" stopIfTrue="1">
      <formula>H161&lt;&gt;""</formula>
    </cfRule>
  </conditionalFormatting>
  <conditionalFormatting sqref="H168 J168 I168:I169">
    <cfRule type="expression" dxfId="574" priority="700">
      <formula>H168&lt;&gt;""</formula>
    </cfRule>
  </conditionalFormatting>
  <conditionalFormatting sqref="H191">
    <cfRule type="expression" dxfId="573" priority="1369" stopIfTrue="1">
      <formula>H191&lt;&gt;""</formula>
    </cfRule>
  </conditionalFormatting>
  <conditionalFormatting sqref="H201">
    <cfRule type="expression" dxfId="572" priority="1355" stopIfTrue="1">
      <formula>H201&lt;&gt;""</formula>
    </cfRule>
  </conditionalFormatting>
  <conditionalFormatting sqref="H208">
    <cfRule type="expression" dxfId="571" priority="420" stopIfTrue="1">
      <formula>H208&lt;&gt;""</formula>
    </cfRule>
  </conditionalFormatting>
  <conditionalFormatting sqref="H222">
    <cfRule type="expression" dxfId="570" priority="1768" stopIfTrue="1">
      <formula>H222&lt;&gt;""</formula>
    </cfRule>
  </conditionalFormatting>
  <conditionalFormatting sqref="H246">
    <cfRule type="expression" dxfId="569" priority="1760" stopIfTrue="1">
      <formula>H246&lt;&gt;""</formula>
    </cfRule>
  </conditionalFormatting>
  <conditionalFormatting sqref="H248">
    <cfRule type="expression" dxfId="568" priority="295" stopIfTrue="1">
      <formula>H248&lt;&gt;""</formula>
    </cfRule>
  </conditionalFormatting>
  <conditionalFormatting sqref="H306">
    <cfRule type="expression" dxfId="567" priority="383" stopIfTrue="1">
      <formula>H306&lt;&gt;""</formula>
    </cfRule>
  </conditionalFormatting>
  <conditionalFormatting sqref="H318">
    <cfRule type="expression" dxfId="566" priority="853" stopIfTrue="1">
      <formula>H318&lt;&gt;""</formula>
    </cfRule>
  </conditionalFormatting>
  <conditionalFormatting sqref="H324">
    <cfRule type="expression" dxfId="565" priority="1841" stopIfTrue="1">
      <formula>H324&lt;&gt;""</formula>
    </cfRule>
  </conditionalFormatting>
  <conditionalFormatting sqref="H329:H331">
    <cfRule type="expression" dxfId="564" priority="1576" stopIfTrue="1">
      <formula>H329&lt;&gt;""</formula>
    </cfRule>
  </conditionalFormatting>
  <conditionalFormatting sqref="H347">
    <cfRule type="expression" dxfId="563" priority="962" stopIfTrue="1">
      <formula>H347&lt;&gt;""</formula>
    </cfRule>
  </conditionalFormatting>
  <conditionalFormatting sqref="H349">
    <cfRule type="expression" dxfId="562" priority="955" stopIfTrue="1">
      <formula>H349&lt;&gt;""</formula>
    </cfRule>
  </conditionalFormatting>
  <conditionalFormatting sqref="H377:H378">
    <cfRule type="expression" dxfId="561" priority="1675" stopIfTrue="1">
      <formula>H377&lt;&gt;""</formula>
    </cfRule>
  </conditionalFormatting>
  <conditionalFormatting sqref="H384:H386 I386:J387">
    <cfRule type="expression" dxfId="560" priority="669" stopIfTrue="1">
      <formula>H384&lt;&gt;""</formula>
    </cfRule>
  </conditionalFormatting>
  <conditionalFormatting sqref="H388">
    <cfRule type="expression" dxfId="559" priority="1662" stopIfTrue="1">
      <formula>H388&lt;&gt;""</formula>
    </cfRule>
  </conditionalFormatting>
  <conditionalFormatting sqref="H400:H401">
    <cfRule type="expression" dxfId="558" priority="1691" stopIfTrue="1">
      <formula>H400&lt;&gt;""</formula>
    </cfRule>
  </conditionalFormatting>
  <conditionalFormatting sqref="H408:H412">
    <cfRule type="expression" dxfId="557" priority="559" stopIfTrue="1">
      <formula>H408&lt;&gt;""</formula>
    </cfRule>
  </conditionalFormatting>
  <conditionalFormatting sqref="H429:H431">
    <cfRule type="expression" dxfId="556" priority="944" stopIfTrue="1">
      <formula>H429&lt;&gt;""</formula>
    </cfRule>
  </conditionalFormatting>
  <conditionalFormatting sqref="H464">
    <cfRule type="expression" dxfId="555" priority="1799" stopIfTrue="1">
      <formula>H464&lt;&gt;""</formula>
    </cfRule>
  </conditionalFormatting>
  <conditionalFormatting sqref="H467:H468">
    <cfRule type="expression" dxfId="554" priority="403" stopIfTrue="1">
      <formula>H467&lt;&gt;""</formula>
    </cfRule>
  </conditionalFormatting>
  <conditionalFormatting sqref="H474">
    <cfRule type="expression" dxfId="553" priority="1795" stopIfTrue="1">
      <formula>H474&lt;&gt;""</formula>
    </cfRule>
  </conditionalFormatting>
  <conditionalFormatting sqref="H477">
    <cfRule type="expression" dxfId="552" priority="849" stopIfTrue="1">
      <formula>H477&lt;&gt;""</formula>
    </cfRule>
  </conditionalFormatting>
  <conditionalFormatting sqref="H480:H481">
    <cfRule type="expression" dxfId="551" priority="1792" stopIfTrue="1">
      <formula>H480&lt;&gt;""</formula>
    </cfRule>
  </conditionalFormatting>
  <conditionalFormatting sqref="H10:I10">
    <cfRule type="expression" dxfId="550" priority="1752" stopIfTrue="1">
      <formula>H10&lt;&gt;""</formula>
    </cfRule>
  </conditionalFormatting>
  <conditionalFormatting sqref="H12:I12">
    <cfRule type="expression" dxfId="549" priority="1750" stopIfTrue="1">
      <formula>H12&lt;&gt;""</formula>
    </cfRule>
  </conditionalFormatting>
  <conditionalFormatting sqref="H31:I32">
    <cfRule type="expression" dxfId="548" priority="1322" stopIfTrue="1">
      <formula>H31&lt;&gt;""</formula>
    </cfRule>
  </conditionalFormatting>
  <conditionalFormatting sqref="H40:I40">
    <cfRule type="expression" dxfId="547" priority="1640" stopIfTrue="1">
      <formula>H40&lt;&gt;""</formula>
    </cfRule>
  </conditionalFormatting>
  <conditionalFormatting sqref="H48:I49 H51:I51">
    <cfRule type="expression" dxfId="546" priority="722" stopIfTrue="1">
      <formula>H48&lt;&gt;""</formula>
    </cfRule>
  </conditionalFormatting>
  <conditionalFormatting sqref="H63:I63">
    <cfRule type="expression" dxfId="545" priority="818" stopIfTrue="1">
      <formula>H63&lt;&gt;""</formula>
    </cfRule>
  </conditionalFormatting>
  <conditionalFormatting sqref="H120:I120">
    <cfRule type="expression" dxfId="544" priority="584" stopIfTrue="1">
      <formula>H120&lt;&gt;""</formula>
    </cfRule>
  </conditionalFormatting>
  <conditionalFormatting sqref="H125:I130">
    <cfRule type="expression" dxfId="543" priority="161" stopIfTrue="1">
      <formula>H125&lt;&gt;""</formula>
    </cfRule>
  </conditionalFormatting>
  <conditionalFormatting sqref="H132:I136">
    <cfRule type="expression" dxfId="542" priority="1701" stopIfTrue="1">
      <formula>H132&lt;&gt;""</formula>
    </cfRule>
  </conditionalFormatting>
  <conditionalFormatting sqref="H151:I152">
    <cfRule type="expression" dxfId="541" priority="1535" stopIfTrue="1">
      <formula>H151&lt;&gt;""</formula>
    </cfRule>
  </conditionalFormatting>
  <conditionalFormatting sqref="H193:I193">
    <cfRule type="expression" dxfId="540" priority="1904" stopIfTrue="1">
      <formula>H193&lt;&gt;""</formula>
    </cfRule>
  </conditionalFormatting>
  <conditionalFormatting sqref="H207:I207">
    <cfRule type="expression" dxfId="539" priority="1507" stopIfTrue="1">
      <formula>H207&lt;&gt;""</formula>
    </cfRule>
  </conditionalFormatting>
  <conditionalFormatting sqref="H209:I209">
    <cfRule type="expression" dxfId="538" priority="1110" stopIfTrue="1">
      <formula>H209&lt;&gt;""</formula>
    </cfRule>
  </conditionalFormatting>
  <conditionalFormatting sqref="H220:I220">
    <cfRule type="expression" dxfId="537" priority="1100" stopIfTrue="1">
      <formula>H220&lt;&gt;""</formula>
    </cfRule>
  </conditionalFormatting>
  <conditionalFormatting sqref="H236:I239">
    <cfRule type="expression" dxfId="536" priority="1773" stopIfTrue="1">
      <formula>H236&lt;&gt;""</formula>
    </cfRule>
  </conditionalFormatting>
  <conditionalFormatting sqref="H249:I249">
    <cfRule type="expression" dxfId="535" priority="1880" stopIfTrue="1">
      <formula>H249&lt;&gt;""</formula>
    </cfRule>
  </conditionalFormatting>
  <conditionalFormatting sqref="H252:I253">
    <cfRule type="expression" dxfId="534" priority="1878" stopIfTrue="1">
      <formula>H252&lt;&gt;""</formula>
    </cfRule>
  </conditionalFormatting>
  <conditionalFormatting sqref="H257:I257">
    <cfRule type="expression" dxfId="533" priority="143" stopIfTrue="1">
      <formula>H257&lt;&gt;""</formula>
    </cfRule>
  </conditionalFormatting>
  <conditionalFormatting sqref="H274:I275">
    <cfRule type="expression" dxfId="532" priority="1709" stopIfTrue="1">
      <formula>H274&lt;&gt;""</formula>
    </cfRule>
  </conditionalFormatting>
  <conditionalFormatting sqref="H280:I283">
    <cfRule type="expression" dxfId="531" priority="1037" stopIfTrue="1">
      <formula>H280&lt;&gt;""</formula>
    </cfRule>
  </conditionalFormatting>
  <conditionalFormatting sqref="H289:I290 J290:L290 H421:I421">
    <cfRule type="expression" dxfId="530" priority="1032" stopIfTrue="1">
      <formula>H289&lt;&gt;""</formula>
    </cfRule>
  </conditionalFormatting>
  <conditionalFormatting sqref="H316:I317">
    <cfRule type="expression" dxfId="529" priority="1002" stopIfTrue="1">
      <formula>H316&lt;&gt;""</formula>
    </cfRule>
  </conditionalFormatting>
  <conditionalFormatting sqref="H319:I320">
    <cfRule type="expression" dxfId="528" priority="155" stopIfTrue="1">
      <formula>H319&lt;&gt;""</formula>
    </cfRule>
  </conditionalFormatting>
  <conditionalFormatting sqref="H322:I322">
    <cfRule type="expression" dxfId="527" priority="3" stopIfTrue="1">
      <formula>H322&lt;&gt;""</formula>
    </cfRule>
  </conditionalFormatting>
  <conditionalFormatting sqref="H334:I334">
    <cfRule type="expression" dxfId="526" priority="1837" stopIfTrue="1">
      <formula>H334&lt;&gt;""</formula>
    </cfRule>
  </conditionalFormatting>
  <conditionalFormatting sqref="H336:I336">
    <cfRule type="expression" dxfId="525" priority="1833" stopIfTrue="1">
      <formula>H336&lt;&gt;""</formula>
    </cfRule>
  </conditionalFormatting>
  <conditionalFormatting sqref="H338:I340">
    <cfRule type="expression" dxfId="524" priority="154" stopIfTrue="1">
      <formula>H338&lt;&gt;""</formula>
    </cfRule>
  </conditionalFormatting>
  <conditionalFormatting sqref="H342:I343">
    <cfRule type="expression" dxfId="523" priority="1829" stopIfTrue="1">
      <formula>H342&lt;&gt;""</formula>
    </cfRule>
  </conditionalFormatting>
  <conditionalFormatting sqref="H346:I346">
    <cfRule type="expression" dxfId="522" priority="959" stopIfTrue="1">
      <formula>H346&lt;&gt;""</formula>
    </cfRule>
  </conditionalFormatting>
  <conditionalFormatting sqref="H405:I405">
    <cfRule type="expression" dxfId="521" priority="392" stopIfTrue="1">
      <formula>H405&lt;&gt;""</formula>
    </cfRule>
  </conditionalFormatting>
  <conditionalFormatting sqref="H486:I486">
    <cfRule type="expression" dxfId="520" priority="443" stopIfTrue="1">
      <formula>H486&lt;&gt;""</formula>
    </cfRule>
  </conditionalFormatting>
  <conditionalFormatting sqref="H511:I512">
    <cfRule type="expression" dxfId="519" priority="563" stopIfTrue="1">
      <formula>H511&lt;&gt;""</formula>
    </cfRule>
  </conditionalFormatting>
  <conditionalFormatting sqref="H514:I515 I516 H516:H518">
    <cfRule type="expression" dxfId="518" priority="1481" stopIfTrue="1">
      <formula>H514&lt;&gt;""</formula>
    </cfRule>
  </conditionalFormatting>
  <conditionalFormatting sqref="H16:J18">
    <cfRule type="expression" dxfId="517" priority="831" stopIfTrue="1">
      <formula>H16&lt;&gt;""</formula>
    </cfRule>
  </conditionalFormatting>
  <conditionalFormatting sqref="H20:J20">
    <cfRule type="expression" dxfId="516" priority="827" stopIfTrue="1">
      <formula>H20&lt;&gt;""</formula>
    </cfRule>
  </conditionalFormatting>
  <conditionalFormatting sqref="H50:J50">
    <cfRule type="expression" dxfId="515" priority="721" stopIfTrue="1">
      <formula>H50&lt;&gt;""</formula>
    </cfRule>
  </conditionalFormatting>
  <conditionalFormatting sqref="H52:J52">
    <cfRule type="expression" dxfId="514" priority="1629" stopIfTrue="1">
      <formula>H52&lt;&gt;""</formula>
    </cfRule>
  </conditionalFormatting>
  <conditionalFormatting sqref="H61:J62">
    <cfRule type="expression" dxfId="513" priority="477" stopIfTrue="1">
      <formula>H61&lt;&gt;""</formula>
    </cfRule>
  </conditionalFormatting>
  <conditionalFormatting sqref="H71:J71">
    <cfRule type="expression" dxfId="512" priority="290" stopIfTrue="1">
      <formula>H71&lt;&gt;""</formula>
    </cfRule>
  </conditionalFormatting>
  <conditionalFormatting sqref="H76:J76 I77:J77">
    <cfRule type="expression" dxfId="511" priority="771" stopIfTrue="1">
      <formula>H76&lt;&gt;""</formula>
    </cfRule>
  </conditionalFormatting>
  <conditionalFormatting sqref="H87:J87">
    <cfRule type="expression" dxfId="510" priority="754" stopIfTrue="1">
      <formula>H87&lt;&gt;""</formula>
    </cfRule>
  </conditionalFormatting>
  <conditionalFormatting sqref="H143:J144">
    <cfRule type="expression" dxfId="509" priority="643" stopIfTrue="1">
      <formula>H143&lt;&gt;""</formula>
    </cfRule>
  </conditionalFormatting>
  <conditionalFormatting sqref="H146:J150">
    <cfRule type="expression" dxfId="508" priority="641" stopIfTrue="1">
      <formula>H146&lt;&gt;""</formula>
    </cfRule>
  </conditionalFormatting>
  <conditionalFormatting sqref="H153:J153">
    <cfRule type="expression" dxfId="507" priority="208" stopIfTrue="1">
      <formula>H153&lt;&gt;""</formula>
    </cfRule>
  </conditionalFormatting>
  <conditionalFormatting sqref="H200:J200">
    <cfRule type="expression" dxfId="506" priority="1901" stopIfTrue="1">
      <formula>H200&lt;&gt;""</formula>
    </cfRule>
  </conditionalFormatting>
  <conditionalFormatting sqref="H225:J225">
    <cfRule type="expression" dxfId="505" priority="1094" stopIfTrue="1">
      <formula>H225&lt;&gt;""</formula>
    </cfRule>
  </conditionalFormatting>
  <conditionalFormatting sqref="H261:J261">
    <cfRule type="expression" dxfId="504" priority="1049" stopIfTrue="1">
      <formula>H261&lt;&gt;""</formula>
    </cfRule>
  </conditionalFormatting>
  <conditionalFormatting sqref="H273:J273">
    <cfRule type="expression" dxfId="503" priority="9" stopIfTrue="1">
      <formula>H273&lt;&gt;""</formula>
    </cfRule>
  </conditionalFormatting>
  <conditionalFormatting sqref="H286:J286">
    <cfRule type="expression" dxfId="502" priority="1035" stopIfTrue="1">
      <formula>H286&lt;&gt;""</formula>
    </cfRule>
  </conditionalFormatting>
  <conditionalFormatting sqref="H302:J302">
    <cfRule type="expression" dxfId="501" priority="437" stopIfTrue="1">
      <formula>H302&lt;&gt;""</formula>
    </cfRule>
  </conditionalFormatting>
  <conditionalFormatting sqref="H309:J310">
    <cfRule type="expression" dxfId="500" priority="156" stopIfTrue="1">
      <formula>H309&lt;&gt;""</formula>
    </cfRule>
  </conditionalFormatting>
  <conditionalFormatting sqref="H315:J315">
    <cfRule type="expression" dxfId="499" priority="445" stopIfTrue="1">
      <formula>H315&lt;&gt;""</formula>
    </cfRule>
  </conditionalFormatting>
  <conditionalFormatting sqref="H353:J353">
    <cfRule type="expression" dxfId="498" priority="953" stopIfTrue="1">
      <formula>H353&lt;&gt;""</formula>
    </cfRule>
  </conditionalFormatting>
  <conditionalFormatting sqref="H374:J375">
    <cfRule type="expression" dxfId="497" priority="1594" stopIfTrue="1">
      <formula>H374&lt;&gt;""</formula>
    </cfRule>
  </conditionalFormatting>
  <conditionalFormatting sqref="H389:J390">
    <cfRule type="expression" dxfId="496" priority="668" stopIfTrue="1">
      <formula>H389&lt;&gt;""</formula>
    </cfRule>
  </conditionalFormatting>
  <conditionalFormatting sqref="H392:J392">
    <cfRule type="expression" dxfId="495" priority="1696" stopIfTrue="1">
      <formula>H392&lt;&gt;""</formula>
    </cfRule>
  </conditionalFormatting>
  <conditionalFormatting sqref="H424:J427">
    <cfRule type="expression" dxfId="494" priority="14" stopIfTrue="1">
      <formula>H424&lt;&gt;""</formula>
    </cfRule>
  </conditionalFormatting>
  <conditionalFormatting sqref="H457:J458">
    <cfRule type="expression" dxfId="493" priority="928" stopIfTrue="1">
      <formula>H457&lt;&gt;""</formula>
    </cfRule>
  </conditionalFormatting>
  <conditionalFormatting sqref="H469:J471">
    <cfRule type="expression" dxfId="492" priority="1794" stopIfTrue="1">
      <formula>H469&lt;&gt;""</formula>
    </cfRule>
  </conditionalFormatting>
  <conditionalFormatting sqref="H503:J503">
    <cfRule type="expression" dxfId="491" priority="608" stopIfTrue="1">
      <formula>H503&lt;&gt;""</formula>
    </cfRule>
  </conditionalFormatting>
  <conditionalFormatting sqref="H508:J508">
    <cfRule type="expression" dxfId="490" priority="50" stopIfTrue="1">
      <formula>H508&lt;&gt;""</formula>
    </cfRule>
  </conditionalFormatting>
  <conditionalFormatting sqref="H36:K36 AA174:AB174 I244:K244 O249:P253 J250:L251 H276:K277 H278:L279 H284:L284 S314:S318 O315:R318 K315:K320 P328:Q333 W328:X333 I360:L363 P386:S387 Q388:S388 Q407:S407 K484:L487 H493:H494">
    <cfRule type="expression" dxfId="489" priority="1650" stopIfTrue="1">
      <formula>H36&lt;&gt;""</formula>
    </cfRule>
  </conditionalFormatting>
  <conditionalFormatting sqref="H47:K47">
    <cfRule type="expression" dxfId="488" priority="1288" stopIfTrue="1">
      <formula>H47&lt;&gt;""</formula>
    </cfRule>
  </conditionalFormatting>
  <conditionalFormatting sqref="H70:K70">
    <cfRule type="expression" dxfId="487" priority="490" stopIfTrue="1">
      <formula>H70&lt;&gt;""</formula>
    </cfRule>
  </conditionalFormatting>
  <conditionalFormatting sqref="H158:K160">
    <cfRule type="expression" dxfId="486" priority="199" stopIfTrue="1">
      <formula>H158&lt;&gt;""</formula>
    </cfRule>
  </conditionalFormatting>
  <conditionalFormatting sqref="H226:K230">
    <cfRule type="expression" dxfId="485" priority="1092" stopIfTrue="1">
      <formula>H226&lt;&gt;""</formula>
    </cfRule>
  </conditionalFormatting>
  <conditionalFormatting sqref="H371:K371">
    <cfRule type="expression" dxfId="484" priority="84" stopIfTrue="1">
      <formula>H371&lt;&gt;""</formula>
    </cfRule>
  </conditionalFormatting>
  <conditionalFormatting sqref="H438:K438">
    <cfRule type="expression" dxfId="483" priority="936" stopIfTrue="1">
      <formula>H438&lt;&gt;""</formula>
    </cfRule>
  </conditionalFormatting>
  <conditionalFormatting sqref="H478:K478">
    <cfRule type="expression" dxfId="482" priority="901" stopIfTrue="1">
      <formula>H478&lt;&gt;""</formula>
    </cfRule>
  </conditionalFormatting>
  <conditionalFormatting sqref="H482:K482">
    <cfRule type="expression" dxfId="481" priority="1790" stopIfTrue="1">
      <formula>H482&lt;&gt;""</formula>
    </cfRule>
  </conditionalFormatting>
  <conditionalFormatting sqref="H490:K490">
    <cfRule type="expression" dxfId="480" priority="887" stopIfTrue="1">
      <formula>H490&lt;&gt;""</formula>
    </cfRule>
  </conditionalFormatting>
  <conditionalFormatting sqref="H495:K495">
    <cfRule type="expression" dxfId="479" priority="888" stopIfTrue="1">
      <formula>H495&lt;&gt;""</formula>
    </cfRule>
  </conditionalFormatting>
  <conditionalFormatting sqref="H9:L9">
    <cfRule type="expression" dxfId="478" priority="1738" stopIfTrue="1">
      <formula>H9&lt;&gt;""</formula>
    </cfRule>
  </conditionalFormatting>
  <conditionalFormatting sqref="H24:L30">
    <cfRule type="expression" dxfId="477" priority="578" stopIfTrue="1">
      <formula>H24&lt;&gt;""</formula>
    </cfRule>
  </conditionalFormatting>
  <conditionalFormatting sqref="H34:L34 O163:S163 V163:Z163">
    <cfRule type="expression" dxfId="476" priority="1651">
      <formula>H34&lt;&gt;""</formula>
    </cfRule>
  </conditionalFormatting>
  <conditionalFormatting sqref="H39:L39">
    <cfRule type="expression" dxfId="475" priority="730" stopIfTrue="1">
      <formula>H39&lt;&gt;""</formula>
    </cfRule>
  </conditionalFormatting>
  <conditionalFormatting sqref="H57:L60">
    <cfRule type="expression" dxfId="474" priority="819" stopIfTrue="1">
      <formula>H57&lt;&gt;""</formula>
    </cfRule>
  </conditionalFormatting>
  <conditionalFormatting sqref="H72:L72">
    <cfRule type="expression" dxfId="473" priority="787" stopIfTrue="1">
      <formula>H72&lt;&gt;""</formula>
    </cfRule>
  </conditionalFormatting>
  <conditionalFormatting sqref="H82:L82 L83">
    <cfRule type="expression" dxfId="472" priority="1718" stopIfTrue="1">
      <formula>H82&lt;&gt;""</formula>
    </cfRule>
  </conditionalFormatting>
  <conditionalFormatting sqref="H85:L86">
    <cfRule type="expression" dxfId="471" priority="755" stopIfTrue="1">
      <formula>H85&lt;&gt;""</formula>
    </cfRule>
  </conditionalFormatting>
  <conditionalFormatting sqref="H91:L105">
    <cfRule type="expression" dxfId="470" priority="250" stopIfTrue="1">
      <formula>H91&lt;&gt;""</formula>
    </cfRule>
  </conditionalFormatting>
  <conditionalFormatting sqref="H110:L110">
    <cfRule type="expression" dxfId="469" priority="571" stopIfTrue="1">
      <formula>H110&lt;&gt;""</formula>
    </cfRule>
  </conditionalFormatting>
  <conditionalFormatting sqref="H113:L113">
    <cfRule type="expression" dxfId="468" priority="569" stopIfTrue="1">
      <formula>H113&lt;&gt;""</formula>
    </cfRule>
  </conditionalFormatting>
  <conditionalFormatting sqref="H121:L123">
    <cfRule type="expression" dxfId="467" priority="1704" stopIfTrue="1">
      <formula>H121&lt;&gt;""</formula>
    </cfRule>
  </conditionalFormatting>
  <conditionalFormatting sqref="H163:L163">
    <cfRule type="expression" dxfId="466" priority="706">
      <formula>H163&lt;&gt;""</formula>
    </cfRule>
  </conditionalFormatting>
  <conditionalFormatting sqref="H174:L183">
    <cfRule type="expression" dxfId="465" priority="11" stopIfTrue="1">
      <formula>H174&lt;&gt;""</formula>
    </cfRule>
  </conditionalFormatting>
  <conditionalFormatting sqref="H189:L190">
    <cfRule type="expression" dxfId="464" priority="1756" stopIfTrue="1">
      <formula>H189&lt;&gt;""</formula>
    </cfRule>
  </conditionalFormatting>
  <conditionalFormatting sqref="H192:L192">
    <cfRule type="expression" dxfId="463" priority="1903" stopIfTrue="1">
      <formula>H192&lt;&gt;""</formula>
    </cfRule>
  </conditionalFormatting>
  <conditionalFormatting sqref="H203:L203">
    <cfRule type="expression" dxfId="462" priority="1764" stopIfTrue="1">
      <formula>H203&lt;&gt;""</formula>
    </cfRule>
  </conditionalFormatting>
  <conditionalFormatting sqref="H215:L216">
    <cfRule type="expression" dxfId="461" priority="879" stopIfTrue="1">
      <formula>H215&lt;&gt;""</formula>
    </cfRule>
  </conditionalFormatting>
  <conditionalFormatting sqref="H219:L219">
    <cfRule type="expression" dxfId="460" priority="871" stopIfTrue="1">
      <formula>H219&lt;&gt;""</formula>
    </cfRule>
  </conditionalFormatting>
  <conditionalFormatting sqref="H223:L223">
    <cfRule type="expression" dxfId="459" priority="1769" stopIfTrue="1">
      <formula>H223&lt;&gt;""</formula>
    </cfRule>
  </conditionalFormatting>
  <conditionalFormatting sqref="H233:L235">
    <cfRule type="expression" dxfId="458" priority="1889" stopIfTrue="1">
      <formula>H233&lt;&gt;""</formula>
    </cfRule>
  </conditionalFormatting>
  <conditionalFormatting sqref="H241:L241">
    <cfRule type="expression" dxfId="457" priority="1087" stopIfTrue="1">
      <formula>H241&lt;&gt;""</formula>
    </cfRule>
  </conditionalFormatting>
  <conditionalFormatting sqref="H266:L272">
    <cfRule type="expression" dxfId="456" priority="1038" stopIfTrue="1">
      <formula>H266&lt;&gt;""</formula>
    </cfRule>
  </conditionalFormatting>
  <conditionalFormatting sqref="H287:L287">
    <cfRule type="expression" dxfId="455" priority="1784" stopIfTrue="1">
      <formula>H287&lt;&gt;""</formula>
    </cfRule>
  </conditionalFormatting>
  <conditionalFormatting sqref="H291:L295">
    <cfRule type="expression" dxfId="454" priority="1028" stopIfTrue="1">
      <formula>H291&lt;&gt;""</formula>
    </cfRule>
  </conditionalFormatting>
  <conditionalFormatting sqref="H299:L299">
    <cfRule type="expression" dxfId="453" priority="1025" stopIfTrue="1">
      <formula>H299&lt;&gt;""</formula>
    </cfRule>
  </conditionalFormatting>
  <conditionalFormatting sqref="H303:L303">
    <cfRule type="expression" dxfId="452" priority="1850" stopIfTrue="1">
      <formula>H303&lt;&gt;""</formula>
    </cfRule>
  </conditionalFormatting>
  <conditionalFormatting sqref="H307:L308">
    <cfRule type="expression" dxfId="451" priority="1007" stopIfTrue="1">
      <formula>H307&lt;&gt;""</formula>
    </cfRule>
  </conditionalFormatting>
  <conditionalFormatting sqref="H312:L312">
    <cfRule type="expression" dxfId="450" priority="1003" stopIfTrue="1">
      <formula>H312&lt;&gt;""</formula>
    </cfRule>
  </conditionalFormatting>
  <conditionalFormatting sqref="H321:L321">
    <cfRule type="expression" dxfId="449" priority="856" stopIfTrue="1">
      <formula>H321&lt;&gt;""</formula>
    </cfRule>
  </conditionalFormatting>
  <conditionalFormatting sqref="H355:L359">
    <cfRule type="expression" dxfId="448" priority="1571" stopIfTrue="1">
      <formula>H355&lt;&gt;""</formula>
    </cfRule>
  </conditionalFormatting>
  <conditionalFormatting sqref="H364:L367">
    <cfRule type="expression" dxfId="447" priority="1827" stopIfTrue="1">
      <formula>H364&lt;&gt;""</formula>
    </cfRule>
  </conditionalFormatting>
  <conditionalFormatting sqref="H372:L372">
    <cfRule type="expression" dxfId="446" priority="1596">
      <formula>H372&lt;&gt;""</formula>
    </cfRule>
  </conditionalFormatting>
  <conditionalFormatting sqref="H391:L391">
    <cfRule type="expression" dxfId="445" priority="1712" stopIfTrue="1">
      <formula>H391&lt;&gt;""</formula>
    </cfRule>
  </conditionalFormatting>
  <conditionalFormatting sqref="H393:L393">
    <cfRule type="expression" dxfId="444" priority="388" stopIfTrue="1">
      <formula>H393&lt;&gt;""</formula>
    </cfRule>
  </conditionalFormatting>
  <conditionalFormatting sqref="H395:L399">
    <cfRule type="expression" dxfId="443" priority="402" stopIfTrue="1">
      <formula>H395&lt;&gt;""</formula>
    </cfRule>
  </conditionalFormatting>
  <conditionalFormatting sqref="H403:L404">
    <cfRule type="expression" dxfId="442" priority="1514" stopIfTrue="1">
      <formula>H403&lt;&gt;""</formula>
    </cfRule>
  </conditionalFormatting>
  <conditionalFormatting sqref="H413:L419">
    <cfRule type="expression" dxfId="441" priority="951" stopIfTrue="1">
      <formula>H413&lt;&gt;""</formula>
    </cfRule>
  </conditionalFormatting>
  <conditionalFormatting sqref="H422:L423">
    <cfRule type="expression" dxfId="440" priority="1301" stopIfTrue="1">
      <formula>H422&lt;&gt;""</formula>
    </cfRule>
  </conditionalFormatting>
  <conditionalFormatting sqref="H428:L428">
    <cfRule type="expression" dxfId="439" priority="1810" stopIfTrue="1">
      <formula>H428&lt;&gt;""</formula>
    </cfRule>
  </conditionalFormatting>
  <conditionalFormatting sqref="H437:L437">
    <cfRule type="expression" dxfId="438" priority="1807" stopIfTrue="1">
      <formula>H437&lt;&gt;""</formula>
    </cfRule>
  </conditionalFormatting>
  <conditionalFormatting sqref="H439:L439">
    <cfRule type="expression" dxfId="437" priority="941" stopIfTrue="1">
      <formula>H439&lt;&gt;""</formula>
    </cfRule>
  </conditionalFormatting>
  <conditionalFormatting sqref="H459:L459">
    <cfRule type="expression" dxfId="436" priority="926" stopIfTrue="1">
      <formula>H459&lt;&gt;""</formula>
    </cfRule>
  </conditionalFormatting>
  <conditionalFormatting sqref="H462:L462">
    <cfRule type="expression" dxfId="435" priority="401" stopIfTrue="1">
      <formula>H462&lt;&gt;""</formula>
    </cfRule>
  </conditionalFormatting>
  <conditionalFormatting sqref="H483:L483">
    <cfRule type="expression" dxfId="434" priority="895" stopIfTrue="1">
      <formula>H483&lt;&gt;""</formula>
    </cfRule>
  </conditionalFormatting>
  <conditionalFormatting sqref="H488:L489">
    <cfRule type="expression" dxfId="433" priority="422" stopIfTrue="1">
      <formula>H488&lt;&gt;""</formula>
    </cfRule>
  </conditionalFormatting>
  <conditionalFormatting sqref="H491:L492">
    <cfRule type="expression" dxfId="432" priority="886" stopIfTrue="1">
      <formula>H491&lt;&gt;""</formula>
    </cfRule>
  </conditionalFormatting>
  <conditionalFormatting sqref="H502:L502">
    <cfRule type="expression" dxfId="431" priority="1711">
      <formula>H502&lt;&gt;""</formula>
    </cfRule>
  </conditionalFormatting>
  <conditionalFormatting sqref="H504:L507">
    <cfRule type="expression" dxfId="430" priority="57" stopIfTrue="1">
      <formula>H504&lt;&gt;""</formula>
    </cfRule>
  </conditionalFormatting>
  <conditionalFormatting sqref="I33">
    <cfRule type="expression" dxfId="429" priority="141" stopIfTrue="1">
      <formula>I33&lt;&gt;""</formula>
    </cfRule>
  </conditionalFormatting>
  <conditionalFormatting sqref="I35">
    <cfRule type="expression" dxfId="428" priority="1323" stopIfTrue="1">
      <formula>I35&lt;&gt;""</formula>
    </cfRule>
  </conditionalFormatting>
  <conditionalFormatting sqref="I55">
    <cfRule type="expression" dxfId="427" priority="213" stopIfTrue="1">
      <formula>I55&lt;&gt;""</formula>
    </cfRule>
  </conditionalFormatting>
  <conditionalFormatting sqref="I73">
    <cfRule type="expression" dxfId="426" priority="777" stopIfTrue="1">
      <formula>I73&lt;&gt;""</formula>
    </cfRule>
  </conditionalFormatting>
  <conditionalFormatting sqref="I116:I118">
    <cfRule type="expression" dxfId="425" priority="267" stopIfTrue="1">
      <formula>I116&lt;&gt;""</formula>
    </cfRule>
  </conditionalFormatting>
  <conditionalFormatting sqref="I164:I166">
    <cfRule type="expression" dxfId="424" priority="702" stopIfTrue="1">
      <formula>I164&lt;&gt;""</formula>
    </cfRule>
  </conditionalFormatting>
  <conditionalFormatting sqref="I171">
    <cfRule type="expression" dxfId="423" priority="369">
      <formula>I171&lt;&gt;""</formula>
    </cfRule>
  </conditionalFormatting>
  <conditionalFormatting sqref="I301">
    <cfRule type="expression" dxfId="422" priority="868" stopIfTrue="1">
      <formula>I301&lt;&gt;""</formula>
    </cfRule>
  </conditionalFormatting>
  <conditionalFormatting sqref="I304">
    <cfRule type="expression" dxfId="421" priority="1018" stopIfTrue="1">
      <formula>I304&lt;&gt;""</formula>
    </cfRule>
  </conditionalFormatting>
  <conditionalFormatting sqref="I311">
    <cfRule type="expression" dxfId="420" priority="1775" stopIfTrue="1">
      <formula>I311&lt;&gt;""</formula>
    </cfRule>
  </conditionalFormatting>
  <conditionalFormatting sqref="I378">
    <cfRule type="expression" dxfId="419" priority="1673" stopIfTrue="1">
      <formula>I378&lt;&gt;""</formula>
    </cfRule>
  </conditionalFormatting>
  <conditionalFormatting sqref="I402">
    <cfRule type="expression" dxfId="418" priority="1570" stopIfTrue="1">
      <formula>I402&lt;&gt;""</formula>
    </cfRule>
  </conditionalFormatting>
  <conditionalFormatting sqref="I410">
    <cfRule type="expression" dxfId="417" priority="611" stopIfTrue="1">
      <formula>I410&lt;&gt;""</formula>
    </cfRule>
  </conditionalFormatting>
  <conditionalFormatting sqref="I496:I497">
    <cfRule type="expression" dxfId="416" priority="1787" stopIfTrue="1">
      <formula>I496&lt;&gt;""</formula>
    </cfRule>
  </conditionalFormatting>
  <conditionalFormatting sqref="I518:I521">
    <cfRule type="expression" dxfId="415" priority="140" stopIfTrue="1">
      <formula>I518&lt;&gt;""</formula>
    </cfRule>
  </conditionalFormatting>
  <conditionalFormatting sqref="I8:J8">
    <cfRule type="expression" dxfId="414" priority="1737" stopIfTrue="1">
      <formula>I8&lt;&gt;""</formula>
    </cfRule>
  </conditionalFormatting>
  <conditionalFormatting sqref="I22:J22">
    <cfRule type="expression" dxfId="413" priority="553" stopIfTrue="1">
      <formula>I22&lt;&gt;""</formula>
    </cfRule>
  </conditionalFormatting>
  <conditionalFormatting sqref="I37:J38">
    <cfRule type="expression" dxfId="412" priority="731" stopIfTrue="1">
      <formula>I37&lt;&gt;""</formula>
    </cfRule>
  </conditionalFormatting>
  <conditionalFormatting sqref="I67:J68">
    <cfRule type="expression" dxfId="411" priority="796" stopIfTrue="1">
      <formula>I67&lt;&gt;""</formula>
    </cfRule>
  </conditionalFormatting>
  <conditionalFormatting sqref="I83:J83">
    <cfRule type="expression" dxfId="410" priority="554" stopIfTrue="1">
      <formula>I83&lt;&gt;""</formula>
    </cfRule>
  </conditionalFormatting>
  <conditionalFormatting sqref="I198:J199">
    <cfRule type="expression" dxfId="409" priority="1119" stopIfTrue="1">
      <formula>I198&lt;&gt;""</formula>
    </cfRule>
  </conditionalFormatting>
  <conditionalFormatting sqref="I265:J265">
    <cfRule type="expression" dxfId="408" priority="1041" stopIfTrue="1">
      <formula>I265&lt;&gt;""</formula>
    </cfRule>
  </conditionalFormatting>
  <conditionalFormatting sqref="I328:J328">
    <cfRule type="expression" dxfId="407" priority="1405" stopIfTrue="1">
      <formula>I328&lt;&gt;""</formula>
    </cfRule>
  </conditionalFormatting>
  <conditionalFormatting sqref="I332:J333">
    <cfRule type="expression" dxfId="406" priority="1400" stopIfTrue="1">
      <formula>I332&lt;&gt;""</formula>
    </cfRule>
  </conditionalFormatting>
  <conditionalFormatting sqref="I376:J376">
    <cfRule type="expression" dxfId="405" priority="1391" stopIfTrue="1">
      <formula>I376&lt;&gt;""</formula>
    </cfRule>
  </conditionalFormatting>
  <conditionalFormatting sqref="I432:J435">
    <cfRule type="expression" dxfId="404" priority="320" stopIfTrue="1">
      <formula>I432&lt;&gt;""</formula>
    </cfRule>
  </conditionalFormatting>
  <conditionalFormatting sqref="I440:J441">
    <cfRule type="expression" dxfId="403" priority="149" stopIfTrue="1">
      <formula>I440&lt;&gt;""</formula>
    </cfRule>
  </conditionalFormatting>
  <conditionalFormatting sqref="I463:J463">
    <cfRule type="expression" dxfId="402" priority="435" stopIfTrue="1">
      <formula>I463&lt;&gt;""</formula>
    </cfRule>
  </conditionalFormatting>
  <conditionalFormatting sqref="I473:J473">
    <cfRule type="expression" dxfId="401" priority="909" stopIfTrue="1">
      <formula>I473&lt;&gt;""</formula>
    </cfRule>
  </conditionalFormatting>
  <conditionalFormatting sqref="I476:J477">
    <cfRule type="expression" dxfId="400" priority="848" stopIfTrue="1">
      <formula>I476&lt;&gt;""</formula>
    </cfRule>
  </conditionalFormatting>
  <conditionalFormatting sqref="I197:K197">
    <cfRule type="expression" dxfId="399" priority="1902" stopIfTrue="1">
      <formula>I197&lt;&gt;""</formula>
    </cfRule>
  </conditionalFormatting>
  <conditionalFormatting sqref="I206:K206">
    <cfRule type="expression" dxfId="398" priority="1115" stopIfTrue="1">
      <formula>I206&lt;&gt;""</formula>
    </cfRule>
  </conditionalFormatting>
  <conditionalFormatting sqref="I232:K232">
    <cfRule type="expression" dxfId="397" priority="1089" stopIfTrue="1">
      <formula>I232&lt;&gt;""</formula>
    </cfRule>
  </conditionalFormatting>
  <conditionalFormatting sqref="I465:K467">
    <cfRule type="expression" dxfId="396" priority="148" stopIfTrue="1">
      <formula>I465&lt;&gt;""</formula>
    </cfRule>
  </conditionalFormatting>
  <conditionalFormatting sqref="I510:K510">
    <cfRule type="expression" dxfId="395" priority="596" stopIfTrue="1">
      <formula>I510&lt;&gt;""</formula>
    </cfRule>
  </conditionalFormatting>
  <conditionalFormatting sqref="I66:L66">
    <cfRule type="expression" dxfId="394" priority="802" stopIfTrue="1">
      <formula>I66&lt;&gt;""</formula>
    </cfRule>
  </conditionalFormatting>
  <conditionalFormatting sqref="I75:L75">
    <cfRule type="expression" dxfId="393" priority="491" stopIfTrue="1">
      <formula>I75&lt;&gt;""</formula>
    </cfRule>
  </conditionalFormatting>
  <conditionalFormatting sqref="I80:L81">
    <cfRule type="expression" dxfId="392" priority="238" stopIfTrue="1">
      <formula>I80&lt;&gt;""</formula>
    </cfRule>
  </conditionalFormatting>
  <conditionalFormatting sqref="I106:L106">
    <cfRule type="expression" dxfId="391" priority="284" stopIfTrue="1">
      <formula>I106&lt;&gt;""</formula>
    </cfRule>
  </conditionalFormatting>
  <conditionalFormatting sqref="I217:L218 I221:L221">
    <cfRule type="expression" dxfId="390" priority="1894" stopIfTrue="1">
      <formula>I217&lt;&gt;""</formula>
    </cfRule>
  </conditionalFormatting>
  <conditionalFormatting sqref="I313:L314">
    <cfRule type="expression" dxfId="389" priority="1844" stopIfTrue="1">
      <formula>I313&lt;&gt;""</formula>
    </cfRule>
  </conditionalFormatting>
  <conditionalFormatting sqref="I323:L323">
    <cfRule type="expression" dxfId="388" priority="991" stopIfTrue="1">
      <formula>I323&lt;&gt;""</formula>
    </cfRule>
  </conditionalFormatting>
  <conditionalFormatting sqref="I368:L370">
    <cfRule type="expression" dxfId="387" priority="142" stopIfTrue="1">
      <formula>I368&lt;&gt;""</formula>
    </cfRule>
  </conditionalFormatting>
  <conditionalFormatting sqref="I431:L431">
    <cfRule type="expression" dxfId="386" priority="863" stopIfTrue="1">
      <formula>I431&lt;&gt;""</formula>
    </cfRule>
  </conditionalFormatting>
  <conditionalFormatting sqref="I436:L436">
    <cfRule type="expression" dxfId="385" priority="1809" stopIfTrue="1">
      <formula>I436&lt;&gt;""</formula>
    </cfRule>
  </conditionalFormatting>
  <conditionalFormatting sqref="I450:L454 H454:J454">
    <cfRule type="expression" dxfId="384" priority="931" stopIfTrue="1">
      <formula>H450&lt;&gt;""</formula>
    </cfRule>
  </conditionalFormatting>
  <conditionalFormatting sqref="I245:M245">
    <cfRule type="expression" dxfId="383" priority="1885" stopIfTrue="1">
      <formula>I245&lt;&gt;""</formula>
    </cfRule>
  </conditionalFormatting>
  <conditionalFormatting sqref="I247:M247">
    <cfRule type="expression" dxfId="382" priority="1884" stopIfTrue="1">
      <formula>I247&lt;&gt;""</formula>
    </cfRule>
  </conditionalFormatting>
  <conditionalFormatting sqref="J53:J55 K54:L56 H56:J56">
    <cfRule type="expression" dxfId="381" priority="1625" stopIfTrue="1">
      <formula>H53&lt;&gt;""</formula>
    </cfRule>
  </conditionalFormatting>
  <conditionalFormatting sqref="J124">
    <cfRule type="expression" dxfId="380" priority="585" stopIfTrue="1">
      <formula>J124&lt;&gt;""</formula>
    </cfRule>
  </conditionalFormatting>
  <conditionalFormatting sqref="J133:J135">
    <cfRule type="expression" dxfId="379" priority="1533" stopIfTrue="1">
      <formula>J133&lt;&gt;""</formula>
    </cfRule>
  </conditionalFormatting>
  <conditionalFormatting sqref="J141">
    <cfRule type="expression" dxfId="378" priority="1530" stopIfTrue="1">
      <formula>J141&lt;&gt;""</formula>
    </cfRule>
  </conditionalFormatting>
  <conditionalFormatting sqref="J151 L151">
    <cfRule type="expression" dxfId="377" priority="592" stopIfTrue="1">
      <formula>J151&lt;&gt;""</formula>
    </cfRule>
  </conditionalFormatting>
  <conditionalFormatting sqref="J166">
    <cfRule type="expression" dxfId="376" priority="184" stopIfTrue="1">
      <formula>J166&lt;&gt;""</formula>
    </cfRule>
  </conditionalFormatting>
  <conditionalFormatting sqref="J191">
    <cfRule type="expression" dxfId="375" priority="1123" stopIfTrue="1">
      <formula>J191&lt;&gt;""</formula>
    </cfRule>
  </conditionalFormatting>
  <conditionalFormatting sqref="J209:J214">
    <cfRule type="expression" dxfId="374" priority="873" stopIfTrue="1">
      <formula>J209&lt;&gt;""</formula>
    </cfRule>
  </conditionalFormatting>
  <conditionalFormatting sqref="J222">
    <cfRule type="expression" dxfId="373" priority="590" stopIfTrue="1">
      <formula>J222&lt;&gt;""</formula>
    </cfRule>
  </conditionalFormatting>
  <conditionalFormatting sqref="J254">
    <cfRule type="expression" dxfId="372" priority="1072" stopIfTrue="1">
      <formula>J254&lt;&gt;""</formula>
    </cfRule>
  </conditionalFormatting>
  <conditionalFormatting sqref="J259">
    <cfRule type="expression" dxfId="371" priority="1051" stopIfTrue="1">
      <formula>J259&lt;&gt;""</formula>
    </cfRule>
  </conditionalFormatting>
  <conditionalFormatting sqref="J318 L318">
    <cfRule type="expression" dxfId="370" priority="1000" stopIfTrue="1">
      <formula>J318&lt;&gt;""</formula>
    </cfRule>
  </conditionalFormatting>
  <conditionalFormatting sqref="J337">
    <cfRule type="expression" dxfId="369" priority="977" stopIfTrue="1">
      <formula>J337&lt;&gt;""</formula>
    </cfRule>
  </conditionalFormatting>
  <conditionalFormatting sqref="J340:J341">
    <cfRule type="expression" dxfId="368" priority="331" stopIfTrue="1">
      <formula>J340&lt;&gt;""</formula>
    </cfRule>
  </conditionalFormatting>
  <conditionalFormatting sqref="J344">
    <cfRule type="expression" dxfId="367" priority="970" stopIfTrue="1">
      <formula>J344&lt;&gt;""</formula>
    </cfRule>
  </conditionalFormatting>
  <conditionalFormatting sqref="J354">
    <cfRule type="expression" dxfId="366" priority="1823" stopIfTrue="1">
      <formula>J354&lt;&gt;""</formula>
    </cfRule>
  </conditionalFormatting>
  <conditionalFormatting sqref="J384">
    <cfRule type="expression" dxfId="365" priority="495" stopIfTrue="1">
      <formula>J384&lt;&gt;""</formula>
    </cfRule>
  </conditionalFormatting>
  <conditionalFormatting sqref="J408:J409">
    <cfRule type="expression" dxfId="364" priority="1685" stopIfTrue="1">
      <formula>J408&lt;&gt;""</formula>
    </cfRule>
  </conditionalFormatting>
  <conditionalFormatting sqref="J411">
    <cfRule type="expression" dxfId="363" priority="560" stopIfTrue="1">
      <formula>J411&lt;&gt;""</formula>
    </cfRule>
  </conditionalFormatting>
  <conditionalFormatting sqref="J449">
    <cfRule type="expression" dxfId="362" priority="851" stopIfTrue="1">
      <formula>J449&lt;&gt;""</formula>
    </cfRule>
  </conditionalFormatting>
  <conditionalFormatting sqref="J474">
    <cfRule type="expression" dxfId="361" priority="908" stopIfTrue="1">
      <formula>J474&lt;&gt;""</formula>
    </cfRule>
  </conditionalFormatting>
  <conditionalFormatting sqref="J480:J481">
    <cfRule type="expression" dxfId="360" priority="1489" stopIfTrue="1">
      <formula>J480&lt;&gt;""</formula>
    </cfRule>
  </conditionalFormatting>
  <conditionalFormatting sqref="J487">
    <cfRule type="expression" dxfId="359" priority="894" stopIfTrue="1">
      <formula>J487&lt;&gt;""</formula>
    </cfRule>
  </conditionalFormatting>
  <conditionalFormatting sqref="J493:J494">
    <cfRule type="expression" dxfId="358" priority="591" stopIfTrue="1">
      <formula>J493&lt;&gt;""</formula>
    </cfRule>
  </conditionalFormatting>
  <conditionalFormatting sqref="J33:K33">
    <cfRule type="expression" dxfId="357" priority="1654">
      <formula>J33&lt;&gt;""</formula>
    </cfRule>
  </conditionalFormatting>
  <conditionalFormatting sqref="J43:K43">
    <cfRule type="expression" dxfId="356" priority="1552" stopIfTrue="1">
      <formula>J43&lt;&gt;""</formula>
    </cfRule>
  </conditionalFormatting>
  <conditionalFormatting sqref="J78:K79">
    <cfRule type="expression" dxfId="355" priority="547" stopIfTrue="1">
      <formula>J78&lt;&gt;""</formula>
    </cfRule>
  </conditionalFormatting>
  <conditionalFormatting sqref="J90:K90">
    <cfRule type="expression" dxfId="354" priority="550" stopIfTrue="1">
      <formula>J90&lt;&gt;""</formula>
    </cfRule>
  </conditionalFormatting>
  <conditionalFormatting sqref="J138:K140">
    <cfRule type="expression" dxfId="353" priority="157" stopIfTrue="1">
      <formula>J138&lt;&gt;""</formula>
    </cfRule>
  </conditionalFormatting>
  <conditionalFormatting sqref="J170:K170">
    <cfRule type="expression" dxfId="352" priority="366">
      <formula>J170&lt;&gt;""</formula>
    </cfRule>
  </conditionalFormatting>
  <conditionalFormatting sqref="J172:K173">
    <cfRule type="expression" dxfId="351" priority="363">
      <formula>J172&lt;&gt;""</formula>
    </cfRule>
  </conditionalFormatting>
  <conditionalFormatting sqref="J204:K205">
    <cfRule type="expression" dxfId="350" priority="1898" stopIfTrue="1">
      <formula>J204&lt;&gt;""</formula>
    </cfRule>
  </conditionalFormatting>
  <conditionalFormatting sqref="J240:K240">
    <cfRule type="expression" dxfId="349" priority="1538" stopIfTrue="1">
      <formula>J240&lt;&gt;""</formula>
    </cfRule>
  </conditionalFormatting>
  <conditionalFormatting sqref="J335:K335">
    <cfRule type="expression" dxfId="348" priority="294" stopIfTrue="1">
      <formula>J335&lt;&gt;""</formula>
    </cfRule>
  </conditionalFormatting>
  <conditionalFormatting sqref="J518:K518">
    <cfRule type="expression" dxfId="347" priority="1678" stopIfTrue="1">
      <formula>J518&lt;&gt;""</formula>
    </cfRule>
  </conditionalFormatting>
  <conditionalFormatting sqref="J11:L11">
    <cfRule type="expression" dxfId="346" priority="845" stopIfTrue="1">
      <formula>J11&lt;&gt;""</formula>
    </cfRule>
  </conditionalFormatting>
  <conditionalFormatting sqref="J13:L14">
    <cfRule type="expression" dxfId="345" priority="837" stopIfTrue="1">
      <formula>J13&lt;&gt;""</formula>
    </cfRule>
  </conditionalFormatting>
  <conditionalFormatting sqref="J23:L23">
    <cfRule type="expression" dxfId="344" priority="22" stopIfTrue="1">
      <formula>J23&lt;&gt;""</formula>
    </cfRule>
  </conditionalFormatting>
  <conditionalFormatting sqref="J41:L42">
    <cfRule type="expression" dxfId="343" priority="1639" stopIfTrue="1">
      <formula>J41&lt;&gt;""</formula>
    </cfRule>
  </conditionalFormatting>
  <conditionalFormatting sqref="J88:L88 H89:L89">
    <cfRule type="expression" dxfId="342" priority="252" stopIfTrue="1">
      <formula>H88&lt;&gt;""</formula>
    </cfRule>
  </conditionalFormatting>
  <conditionalFormatting sqref="J107:L109">
    <cfRule type="expression" dxfId="341" priority="268" stopIfTrue="1">
      <formula>J107&lt;&gt;""</formula>
    </cfRule>
  </conditionalFormatting>
  <conditionalFormatting sqref="J137:L137">
    <cfRule type="expression" dxfId="340" priority="644" stopIfTrue="1">
      <formula>J137&lt;&gt;""</formula>
    </cfRule>
  </conditionalFormatting>
  <conditionalFormatting sqref="J162:L162">
    <cfRule type="expression" dxfId="339" priority="187" stopIfTrue="1">
      <formula>J162&lt;&gt;""</formula>
    </cfRule>
  </conditionalFormatting>
  <conditionalFormatting sqref="J184:L186">
    <cfRule type="expression" dxfId="338" priority="1128" stopIfTrue="1">
      <formula>J184&lt;&gt;""</formula>
    </cfRule>
  </conditionalFormatting>
  <conditionalFormatting sqref="J188:L188">
    <cfRule type="expression" dxfId="337" priority="10" stopIfTrue="1">
      <formula>J188&lt;&gt;""</formula>
    </cfRule>
  </conditionalFormatting>
  <conditionalFormatting sqref="J201:L202">
    <cfRule type="expression" dxfId="336" priority="1116" stopIfTrue="1">
      <formula>J201&lt;&gt;""</formula>
    </cfRule>
  </conditionalFormatting>
  <conditionalFormatting sqref="J285:L285">
    <cfRule type="expression" dxfId="335" priority="89" stopIfTrue="1">
      <formula>J285&lt;&gt;""</formula>
    </cfRule>
  </conditionalFormatting>
  <conditionalFormatting sqref="J300:L300">
    <cfRule type="expression" dxfId="334" priority="1852" stopIfTrue="1">
      <formula>J300&lt;&gt;""</formula>
    </cfRule>
  </conditionalFormatting>
  <conditionalFormatting sqref="J348:L351">
    <cfRule type="expression" dxfId="333" priority="862" stopIfTrue="1">
      <formula>J348&lt;&gt;""</formula>
    </cfRule>
  </conditionalFormatting>
  <conditionalFormatting sqref="J388:L388">
    <cfRule type="expression" dxfId="332" priority="1663" stopIfTrue="1">
      <formula>J388&lt;&gt;""</formula>
    </cfRule>
  </conditionalFormatting>
  <conditionalFormatting sqref="J420:L421">
    <cfRule type="expression" dxfId="331" priority="949" stopIfTrue="1">
      <formula>J420&lt;&gt;""</formula>
    </cfRule>
  </conditionalFormatting>
  <conditionalFormatting sqref="J429:L430">
    <cfRule type="expression" dxfId="330" priority="150" stopIfTrue="1">
      <formula>J429&lt;&gt;""</formula>
    </cfRule>
  </conditionalFormatting>
  <conditionalFormatting sqref="J472:L472">
    <cfRule type="expression" dxfId="329" priority="914" stopIfTrue="1">
      <formula>J472&lt;&gt;""</formula>
    </cfRule>
  </conditionalFormatting>
  <conditionalFormatting sqref="K61:K63">
    <cfRule type="expression" dxfId="328" priority="476" stopIfTrue="1">
      <formula>K61&lt;&gt;""</formula>
    </cfRule>
  </conditionalFormatting>
  <conditionalFormatting sqref="K152:K153 H154:K155">
    <cfRule type="expression" dxfId="327" priority="720" stopIfTrue="1">
      <formula>H152&lt;&gt;""</formula>
    </cfRule>
  </conditionalFormatting>
  <conditionalFormatting sqref="K166:K167">
    <cfRule type="expression" dxfId="326" priority="183" stopIfTrue="1">
      <formula>K166&lt;&gt;""</formula>
    </cfRule>
  </conditionalFormatting>
  <conditionalFormatting sqref="K212">
    <cfRule type="expression" dxfId="325" priority="345" stopIfTrue="1">
      <formula>K212&lt;&gt;""</formula>
    </cfRule>
  </conditionalFormatting>
  <conditionalFormatting sqref="K394">
    <cfRule type="expression" dxfId="324" priority="640" stopIfTrue="1">
      <formula>K394&lt;&gt;""</formula>
    </cfRule>
  </conditionalFormatting>
  <conditionalFormatting sqref="K405:K406">
    <cfRule type="expression" dxfId="323" priority="405" stopIfTrue="1">
      <formula>K405&lt;&gt;""</formula>
    </cfRule>
  </conditionalFormatting>
  <conditionalFormatting sqref="K425:K427">
    <cfRule type="expression" dxfId="322" priority="41" stopIfTrue="1">
      <formula>K425&lt;&gt;""</formula>
    </cfRule>
  </conditionalFormatting>
  <conditionalFormatting sqref="K458">
    <cfRule type="expression" dxfId="321" priority="866" stopIfTrue="1">
      <formula>K458&lt;&gt;""</formula>
    </cfRule>
  </conditionalFormatting>
  <conditionalFormatting sqref="K464">
    <cfRule type="expression" dxfId="320" priority="855" stopIfTrue="1">
      <formula>K464&lt;&gt;""</formula>
    </cfRule>
  </conditionalFormatting>
  <conditionalFormatting sqref="K498 L498:L501">
    <cfRule type="expression" dxfId="319" priority="1785" stopIfTrue="1">
      <formula>K498&lt;&gt;""</formula>
    </cfRule>
  </conditionalFormatting>
  <conditionalFormatting sqref="K511:K512">
    <cfRule type="expression" dxfId="318" priority="1680" stopIfTrue="1">
      <formula>K511&lt;&gt;""</formula>
    </cfRule>
  </conditionalFormatting>
  <conditionalFormatting sqref="K15:L15">
    <cfRule type="expression" dxfId="317" priority="1746" stopIfTrue="1">
      <formula>K15&lt;&gt;""</formula>
    </cfRule>
  </conditionalFormatting>
  <conditionalFormatting sqref="K19:L19">
    <cfRule type="expression" dxfId="316" priority="1742" stopIfTrue="1">
      <formula>K19&lt;&gt;""</formula>
    </cfRule>
  </conditionalFormatting>
  <conditionalFormatting sqref="K37:L37">
    <cfRule type="expression" dxfId="315" priority="222" stopIfTrue="1">
      <formula>K37&lt;&gt;""</formula>
    </cfRule>
  </conditionalFormatting>
  <conditionalFormatting sqref="K44:L44">
    <cfRule type="expression" dxfId="314" priority="1638" stopIfTrue="1">
      <formula>K44&lt;&gt;""</formula>
    </cfRule>
  </conditionalFormatting>
  <conditionalFormatting sqref="K48:L51">
    <cfRule type="expression" dxfId="313" priority="357" stopIfTrue="1">
      <formula>K48&lt;&gt;""</formula>
    </cfRule>
  </conditionalFormatting>
  <conditionalFormatting sqref="K64:L65 H65">
    <cfRule type="expression" dxfId="312" priority="808">
      <formula>H64&lt;&gt;""</formula>
    </cfRule>
  </conditionalFormatting>
  <conditionalFormatting sqref="K73:L73">
    <cfRule type="expression" dxfId="311" priority="479" stopIfTrue="1">
      <formula>K73&lt;&gt;""</formula>
    </cfRule>
  </conditionalFormatting>
  <conditionalFormatting sqref="K116:L118">
    <cfRule type="expression" dxfId="310" priority="652" stopIfTrue="1">
      <formula>K116&lt;&gt;""</formula>
    </cfRule>
  </conditionalFormatting>
  <conditionalFormatting sqref="K124:L130">
    <cfRule type="expression" dxfId="309" priority="649" stopIfTrue="1">
      <formula>K124&lt;&gt;""</formula>
    </cfRule>
  </conditionalFormatting>
  <conditionalFormatting sqref="K141:L142">
    <cfRule type="expression" dxfId="308" priority="1529" stopIfTrue="1">
      <formula>K141&lt;&gt;""</formula>
    </cfRule>
  </conditionalFormatting>
  <conditionalFormatting sqref="K145:L145">
    <cfRule type="expression" dxfId="307" priority="1698" stopIfTrue="1">
      <formula>K145&lt;&gt;""</formula>
    </cfRule>
  </conditionalFormatting>
  <conditionalFormatting sqref="K156:L157">
    <cfRule type="expression" dxfId="306" priority="1620" stopIfTrue="1">
      <formula>K156&lt;&gt;""</formula>
    </cfRule>
  </conditionalFormatting>
  <conditionalFormatting sqref="K161:L161">
    <cfRule type="expression" dxfId="305" priority="192" stopIfTrue="1">
      <formula>K161&lt;&gt;""</formula>
    </cfRule>
  </conditionalFormatting>
  <conditionalFormatting sqref="K207:L208">
    <cfRule type="expression" dxfId="304" priority="1763" stopIfTrue="1">
      <formula>K207&lt;&gt;""</formula>
    </cfRule>
  </conditionalFormatting>
  <conditionalFormatting sqref="K213:L214">
    <cfRule type="expression" dxfId="303" priority="1102" stopIfTrue="1">
      <formula>K213&lt;&gt;""</formula>
    </cfRule>
  </conditionalFormatting>
  <conditionalFormatting sqref="K220:L220">
    <cfRule type="expression" dxfId="302" priority="1099" stopIfTrue="1">
      <formula>K220&lt;&gt;""</formula>
    </cfRule>
  </conditionalFormatting>
  <conditionalFormatting sqref="K236:L239">
    <cfRule type="expression" dxfId="301" priority="1888" stopIfTrue="1">
      <formula>K236&lt;&gt;""</formula>
    </cfRule>
  </conditionalFormatting>
  <conditionalFormatting sqref="K242:L243">
    <cfRule type="expression" dxfId="300" priority="1086" stopIfTrue="1">
      <formula>K242&lt;&gt;""</formula>
    </cfRule>
  </conditionalFormatting>
  <conditionalFormatting sqref="K246:L246">
    <cfRule type="expression" dxfId="299" priority="1468" stopIfTrue="1">
      <formula>K246&lt;&gt;""</formula>
    </cfRule>
  </conditionalFormatting>
  <conditionalFormatting sqref="K248:L248">
    <cfRule type="expression" dxfId="298" priority="336" stopIfTrue="1">
      <formula>K248&lt;&gt;""</formula>
    </cfRule>
  </conditionalFormatting>
  <conditionalFormatting sqref="K254:L258">
    <cfRule type="expression" dxfId="297" priority="1470" stopIfTrue="1">
      <formula>K254&lt;&gt;""</formula>
    </cfRule>
  </conditionalFormatting>
  <conditionalFormatting sqref="K260:L260">
    <cfRule type="expression" dxfId="296" priority="1870" stopIfTrue="1">
      <formula>K260&lt;&gt;""</formula>
    </cfRule>
  </conditionalFormatting>
  <conditionalFormatting sqref="K296:L298">
    <cfRule type="expression" dxfId="295" priority="1023" stopIfTrue="1">
      <formula>K296&lt;&gt;""</formula>
    </cfRule>
  </conditionalFormatting>
  <conditionalFormatting sqref="K304:L305">
    <cfRule type="expression" dxfId="294" priority="1170" stopIfTrue="1">
      <formula>K304&lt;&gt;""</formula>
    </cfRule>
  </conditionalFormatting>
  <conditionalFormatting sqref="K311:L311">
    <cfRule type="expression" dxfId="293" priority="1772" stopIfTrue="1">
      <formula>K311&lt;&gt;""</formula>
    </cfRule>
  </conditionalFormatting>
  <conditionalFormatting sqref="K329:L331">
    <cfRule type="expression" dxfId="292" priority="985" stopIfTrue="1">
      <formula>K329&lt;&gt;""</formula>
    </cfRule>
  </conditionalFormatting>
  <conditionalFormatting sqref="K340:L340">
    <cfRule type="expression" dxfId="291" priority="975" stopIfTrue="1">
      <formula>K340&lt;&gt;""</formula>
    </cfRule>
  </conditionalFormatting>
  <conditionalFormatting sqref="K345:L346">
    <cfRule type="expression" dxfId="290" priority="1826" stopIfTrue="1">
      <formula>K345&lt;&gt;""</formula>
    </cfRule>
  </conditionalFormatting>
  <conditionalFormatting sqref="K352:L352">
    <cfRule type="expression" dxfId="289" priority="1824" stopIfTrue="1">
      <formula>K352&lt;&gt;""</formula>
    </cfRule>
  </conditionalFormatting>
  <conditionalFormatting sqref="K375:L375">
    <cfRule type="expression" dxfId="288" priority="681" stopIfTrue="1">
      <formula>K375&lt;&gt;""</formula>
    </cfRule>
  </conditionalFormatting>
  <conditionalFormatting sqref="K383:L383">
    <cfRule type="expression" dxfId="287" priority="1669" stopIfTrue="1">
      <formula>K383&lt;&gt;""</formula>
    </cfRule>
  </conditionalFormatting>
  <conditionalFormatting sqref="K402:L402">
    <cfRule type="expression" dxfId="286" priority="582" stopIfTrue="1">
      <formula>K402&lt;&gt;""</formula>
    </cfRule>
  </conditionalFormatting>
  <conditionalFormatting sqref="K407:L407">
    <cfRule type="expression" dxfId="285" priority="1686" stopIfTrue="1">
      <formula>K407&lt;&gt;""</formula>
    </cfRule>
  </conditionalFormatting>
  <conditionalFormatting sqref="K475:L475">
    <cfRule type="expression" dxfId="284" priority="1793" stopIfTrue="1">
      <formula>K475&lt;&gt;""</formula>
    </cfRule>
  </conditionalFormatting>
  <conditionalFormatting sqref="K477:L477">
    <cfRule type="expression" dxfId="283" priority="902" stopIfTrue="1">
      <formula>K477&lt;&gt;""</formula>
    </cfRule>
  </conditionalFormatting>
  <conditionalFormatting sqref="K514:L517 J517">
    <cfRule type="expression" dxfId="282" priority="1482" stopIfTrue="1">
      <formula>J514&lt;&gt;""</formula>
    </cfRule>
  </conditionalFormatting>
  <conditionalFormatting sqref="K519:L521">
    <cfRule type="expression" dxfId="281" priority="69" stopIfTrue="1">
      <formula>K519&lt;&gt;""</formula>
    </cfRule>
  </conditionalFormatting>
  <conditionalFormatting sqref="K374:M374">
    <cfRule type="expression" dxfId="280" priority="682" stopIfTrue="1">
      <formula>K374&lt;&gt;""</formula>
    </cfRule>
  </conditionalFormatting>
  <conditionalFormatting sqref="K377:M377">
    <cfRule type="expression" dxfId="279" priority="1676" stopIfTrue="1">
      <formula>K377&lt;&gt;""</formula>
    </cfRule>
  </conditionalFormatting>
  <conditionalFormatting sqref="L31:L32">
    <cfRule type="expression" dxfId="278" priority="21" stopIfTrue="1">
      <formula>L31&lt;&gt;""</formula>
    </cfRule>
  </conditionalFormatting>
  <conditionalFormatting sqref="L35">
    <cfRule type="expression" dxfId="277" priority="1647" stopIfTrue="1">
      <formula>L35&lt;&gt;""</formula>
    </cfRule>
  </conditionalFormatting>
  <conditionalFormatting sqref="L52:L53">
    <cfRule type="expression" dxfId="276" priority="354" stopIfTrue="1">
      <formula>L52&lt;&gt;""</formula>
    </cfRule>
  </conditionalFormatting>
  <conditionalFormatting sqref="L61">
    <cfRule type="expression" dxfId="275" priority="475" stopIfTrue="1">
      <formula>L61&lt;&gt;""</formula>
    </cfRule>
  </conditionalFormatting>
  <conditionalFormatting sqref="L69:L70">
    <cfRule type="expression" dxfId="274" priority="489" stopIfTrue="1">
      <formula>L69&lt;&gt;""</formula>
    </cfRule>
  </conditionalFormatting>
  <conditionalFormatting sqref="L77:L78">
    <cfRule type="expression" dxfId="273" priority="240" stopIfTrue="1">
      <formula>L77&lt;&gt;""</formula>
    </cfRule>
  </conditionalFormatting>
  <conditionalFormatting sqref="L120">
    <cfRule type="expression" dxfId="272" priority="434" stopIfTrue="1">
      <formula>L120&lt;&gt;""</formula>
    </cfRule>
  </conditionalFormatting>
  <conditionalFormatting sqref="L166">
    <cfRule type="expression" dxfId="271" priority="182" stopIfTrue="1">
      <formula>L166&lt;&gt;""</formula>
    </cfRule>
  </conditionalFormatting>
  <conditionalFormatting sqref="L168:L173">
    <cfRule type="expression" dxfId="270" priority="355">
      <formula>L168&lt;&gt;""</formula>
    </cfRule>
  </conditionalFormatting>
  <conditionalFormatting sqref="L194:L196">
    <cfRule type="expression" dxfId="269" priority="543" stopIfTrue="1">
      <formula>L194&lt;&gt;""</formula>
    </cfRule>
  </conditionalFormatting>
  <conditionalFormatting sqref="L204">
    <cfRule type="expression" dxfId="268" priority="1506" stopIfTrue="1">
      <formula>L204&lt;&gt;""</formula>
    </cfRule>
  </conditionalFormatting>
  <conditionalFormatting sqref="L209:L212">
    <cfRule type="expression" dxfId="267" priority="344" stopIfTrue="1">
      <formula>L209&lt;&gt;""</formula>
    </cfRule>
  </conditionalFormatting>
  <conditionalFormatting sqref="L224">
    <cfRule type="expression" dxfId="266" priority="1095" stopIfTrue="1">
      <formula>L224&lt;&gt;""</formula>
    </cfRule>
  </conditionalFormatting>
  <conditionalFormatting sqref="L231:L232">
    <cfRule type="expression" dxfId="265" priority="1145" stopIfTrue="1">
      <formula>L231&lt;&gt;""</formula>
    </cfRule>
  </conditionalFormatting>
  <conditionalFormatting sqref="L273:L276">
    <cfRule type="expression" dxfId="264" priority="566" stopIfTrue="1">
      <formula>L273&lt;&gt;""</formula>
    </cfRule>
  </conditionalFormatting>
  <conditionalFormatting sqref="L301:L302">
    <cfRule type="expression" dxfId="263" priority="867" stopIfTrue="1">
      <formula>L301&lt;&gt;""</formula>
    </cfRule>
  </conditionalFormatting>
  <conditionalFormatting sqref="L315">
    <cfRule type="expression" dxfId="262" priority="438" stopIfTrue="1">
      <formula>L315&lt;&gt;""</formula>
    </cfRule>
  </conditionalFormatting>
  <conditionalFormatting sqref="L322">
    <cfRule type="expression" dxfId="261" priority="990" stopIfTrue="1">
      <formula>L322&lt;&gt;""</formula>
    </cfRule>
  </conditionalFormatting>
  <conditionalFormatting sqref="L325:L327">
    <cfRule type="expression" dxfId="260" priority="1767" stopIfTrue="1">
      <formula>L325&lt;&gt;""</formula>
    </cfRule>
  </conditionalFormatting>
  <conditionalFormatting sqref="L337">
    <cfRule type="expression" dxfId="259" priority="870" stopIfTrue="1">
      <formula>L337&lt;&gt;""</formula>
    </cfRule>
  </conditionalFormatting>
  <conditionalFormatting sqref="L378">
    <cfRule type="expression" dxfId="258" priority="1674" stopIfTrue="1">
      <formula>L378&lt;&gt;""</formula>
    </cfRule>
  </conditionalFormatting>
  <conditionalFormatting sqref="L405">
    <cfRule type="expression" dxfId="257" priority="617" stopIfTrue="1">
      <formula>L405&lt;&gt;""</formula>
    </cfRule>
  </conditionalFormatting>
  <conditionalFormatting sqref="L424">
    <cfRule type="expression" dxfId="256" priority="586" stopIfTrue="1">
      <formula>L424&lt;&gt;""</formula>
    </cfRule>
  </conditionalFormatting>
  <conditionalFormatting sqref="L442:L444">
    <cfRule type="expression" dxfId="255" priority="411" stopIfTrue="1">
      <formula>L442&lt;&gt;""</formula>
    </cfRule>
  </conditionalFormatting>
  <conditionalFormatting sqref="L449">
    <cfRule type="expression" dxfId="254" priority="386" stopIfTrue="1">
      <formula>L449&lt;&gt;""</formula>
    </cfRule>
  </conditionalFormatting>
  <conditionalFormatting sqref="L457">
    <cfRule type="expression" dxfId="253" priority="929" stopIfTrue="1">
      <formula>L457&lt;&gt;""</formula>
    </cfRule>
  </conditionalFormatting>
  <conditionalFormatting sqref="L463">
    <cfRule type="expression" dxfId="252" priority="436" stopIfTrue="1">
      <formula>L463&lt;&gt;""</formula>
    </cfRule>
  </conditionalFormatting>
  <conditionalFormatting sqref="L468">
    <cfRule type="expression" dxfId="251" priority="1796" stopIfTrue="1">
      <formula>L468&lt;&gt;""</formula>
    </cfRule>
  </conditionalFormatting>
  <conditionalFormatting sqref="L473">
    <cfRule type="expression" dxfId="250" priority="139" stopIfTrue="1">
      <formula>L473&lt;&gt;""</formula>
    </cfRule>
  </conditionalFormatting>
  <conditionalFormatting sqref="L480:L482">
    <cfRule type="expression" dxfId="249" priority="900" stopIfTrue="1">
      <formula>L480&lt;&gt;""</formula>
    </cfRule>
  </conditionalFormatting>
  <conditionalFormatting sqref="L493:L494">
    <cfRule type="expression" dxfId="248" priority="593" stopIfTrue="1">
      <formula>L493&lt;&gt;""</formula>
    </cfRule>
  </conditionalFormatting>
  <conditionalFormatting sqref="L508">
    <cfRule type="expression" dxfId="247" priority="433" stopIfTrue="1">
      <formula>L508&lt;&gt;""</formula>
    </cfRule>
  </conditionalFormatting>
  <conditionalFormatting sqref="L510:L512">
    <cfRule type="expression" dxfId="246" priority="564" stopIfTrue="1">
      <formula>L510&lt;&gt;""</formula>
    </cfRule>
  </conditionalFormatting>
  <conditionalFormatting sqref="M8">
    <cfRule type="expression" dxfId="245" priority="1736" stopIfTrue="1">
      <formula>M8&lt;&gt;""</formula>
    </cfRule>
  </conditionalFormatting>
  <conditionalFormatting sqref="M38">
    <cfRule type="expression" dxfId="244" priority="83" stopIfTrue="1">
      <formula>M38&lt;&gt;""</formula>
    </cfRule>
  </conditionalFormatting>
  <conditionalFormatting sqref="M328">
    <cfRule type="expression" dxfId="243" priority="1404" stopIfTrue="1">
      <formula>M328&lt;&gt;""</formula>
    </cfRule>
  </conditionalFormatting>
  <conditionalFormatting sqref="M332">
    <cfRule type="expression" dxfId="242" priority="1399" stopIfTrue="1">
      <formula>M332&lt;&gt;""</formula>
    </cfRule>
  </conditionalFormatting>
  <conditionalFormatting sqref="M371">
    <cfRule type="expression" dxfId="241" priority="82" stopIfTrue="1">
      <formula>M371&lt;&gt;""</formula>
    </cfRule>
  </conditionalFormatting>
  <conditionalFormatting sqref="M376">
    <cfRule type="expression" dxfId="240" priority="1390" stopIfTrue="1">
      <formula>M376&lt;&gt;""</formula>
    </cfRule>
  </conditionalFormatting>
  <conditionalFormatting sqref="O53">
    <cfRule type="expression" dxfId="239" priority="1628" stopIfTrue="1">
      <formula>O53&lt;&gt;""</formula>
    </cfRule>
  </conditionalFormatting>
  <conditionalFormatting sqref="O73:O77">
    <cfRule type="expression" dxfId="238" priority="287" stopIfTrue="1">
      <formula>O73&lt;&gt;""</formula>
    </cfRule>
  </conditionalFormatting>
  <conditionalFormatting sqref="O170">
    <cfRule type="expression" dxfId="237" priority="368" stopIfTrue="1">
      <formula>O170&lt;&gt;""</formula>
    </cfRule>
  </conditionalFormatting>
  <conditionalFormatting sqref="O172:O173">
    <cfRule type="expression" dxfId="236" priority="697" stopIfTrue="1">
      <formula>O172&lt;&gt;""</formula>
    </cfRule>
  </conditionalFormatting>
  <conditionalFormatting sqref="O184:O186">
    <cfRule type="expression" dxfId="235" priority="581" stopIfTrue="1">
      <formula>O184&lt;&gt;""</formula>
    </cfRule>
  </conditionalFormatting>
  <conditionalFormatting sqref="O246">
    <cfRule type="expression" dxfId="234" priority="1085" stopIfTrue="1">
      <formula>O246&lt;&gt;""</formula>
    </cfRule>
  </conditionalFormatting>
  <conditionalFormatting sqref="O248">
    <cfRule type="expression" dxfId="233" priority="1080" stopIfTrue="1">
      <formula>O248&lt;&gt;""</formula>
    </cfRule>
  </conditionalFormatting>
  <conditionalFormatting sqref="O254:O257">
    <cfRule type="expression" dxfId="232" priority="1988" stopIfTrue="1">
      <formula>O254&lt;&gt;""</formula>
    </cfRule>
  </conditionalFormatting>
  <conditionalFormatting sqref="O329:O331">
    <cfRule type="expression" dxfId="231" priority="880" stopIfTrue="1">
      <formula>O329&lt;&gt;""</formula>
    </cfRule>
  </conditionalFormatting>
  <conditionalFormatting sqref="O333">
    <cfRule type="expression" dxfId="230" priority="983" stopIfTrue="1">
      <formula>O333&lt;&gt;""</formula>
    </cfRule>
  </conditionalFormatting>
  <conditionalFormatting sqref="O337">
    <cfRule type="expression" dxfId="229" priority="981" stopIfTrue="1">
      <formula>O337&lt;&gt;""</formula>
    </cfRule>
  </conditionalFormatting>
  <conditionalFormatting sqref="O341">
    <cfRule type="expression" dxfId="228" priority="1975" stopIfTrue="1">
      <formula>O341&lt;&gt;""</formula>
    </cfRule>
  </conditionalFormatting>
  <conditionalFormatting sqref="O377">
    <cfRule type="expression" dxfId="227" priority="677" stopIfTrue="1">
      <formula>O377&lt;&gt;""</formula>
    </cfRule>
  </conditionalFormatting>
  <conditionalFormatting sqref="O383:O388">
    <cfRule type="expression" dxfId="226" priority="1273" stopIfTrue="1">
      <formula>O383&lt;&gt;""</formula>
    </cfRule>
  </conditionalFormatting>
  <conditionalFormatting sqref="O10:P12 P256 O260">
    <cfRule type="expression" dxfId="225" priority="1985" stopIfTrue="1">
      <formula>O10&lt;&gt;""</formula>
    </cfRule>
  </conditionalFormatting>
  <conditionalFormatting sqref="O40:P40">
    <cfRule type="expression" dxfId="224" priority="1977" stopIfTrue="1">
      <formula>O40&lt;&gt;""</formula>
    </cfRule>
  </conditionalFormatting>
  <conditionalFormatting sqref="O64:P65">
    <cfRule type="expression" dxfId="223" priority="805" stopIfTrue="1">
      <formula>O64&lt;&gt;""</formula>
    </cfRule>
  </conditionalFormatting>
  <conditionalFormatting sqref="O128:P136">
    <cfRule type="expression" dxfId="222" priority="158" stopIfTrue="1">
      <formula>O128&lt;&gt;""</formula>
    </cfRule>
  </conditionalFormatting>
  <conditionalFormatting sqref="O161:P162">
    <cfRule type="expression" dxfId="221" priority="186" stopIfTrue="1">
      <formula>O161&lt;&gt;""</formula>
    </cfRule>
  </conditionalFormatting>
  <conditionalFormatting sqref="O334:P336">
    <cfRule type="expression" dxfId="220" priority="1982" stopIfTrue="1">
      <formula>O334&lt;&gt;""</formula>
    </cfRule>
  </conditionalFormatting>
  <conditionalFormatting sqref="O342:P343">
    <cfRule type="expression" dxfId="219" priority="1991" stopIfTrue="1">
      <formula>O342&lt;&gt;""</formula>
    </cfRule>
  </conditionalFormatting>
  <conditionalFormatting sqref="O378:P378">
    <cfRule type="expression" dxfId="218" priority="1962" stopIfTrue="1">
      <formula>O378&lt;&gt;""</formula>
    </cfRule>
  </conditionalFormatting>
  <conditionalFormatting sqref="O20:Q22">
    <cfRule type="expression" dxfId="217" priority="460" stopIfTrue="1">
      <formula>O20&lt;&gt;""</formula>
    </cfRule>
  </conditionalFormatting>
  <conditionalFormatting sqref="O69:Q69">
    <cfRule type="expression" dxfId="216" priority="791" stopIfTrue="1">
      <formula>O69&lt;&gt;""</formula>
    </cfRule>
  </conditionalFormatting>
  <conditionalFormatting sqref="O143:Q143">
    <cfRule type="expression" dxfId="215" priority="40" stopIfTrue="1">
      <formula>O143&lt;&gt;""</formula>
    </cfRule>
  </conditionalFormatting>
  <conditionalFormatting sqref="O338:Q339">
    <cfRule type="expression" dxfId="214" priority="153" stopIfTrue="1">
      <formula>O338&lt;&gt;""</formula>
    </cfRule>
  </conditionalFormatting>
  <conditionalFormatting sqref="O16:R18">
    <cfRule type="expression" dxfId="213" priority="833" stopIfTrue="1">
      <formula>O16&lt;&gt;""</formula>
    </cfRule>
  </conditionalFormatting>
  <conditionalFormatting sqref="O144:R144">
    <cfRule type="expression" dxfId="212" priority="1525" stopIfTrue="1">
      <formula>O144&lt;&gt;""</formula>
    </cfRule>
  </conditionalFormatting>
  <conditionalFormatting sqref="O171:R171">
    <cfRule type="expression" dxfId="211" priority="370">
      <formula>O171&lt;&gt;""</formula>
    </cfRule>
  </conditionalFormatting>
  <conditionalFormatting sqref="O340:R340">
    <cfRule type="expression" dxfId="210" priority="330" stopIfTrue="1">
      <formula>O340&lt;&gt;""</formula>
    </cfRule>
  </conditionalFormatting>
  <conditionalFormatting sqref="O371:R371">
    <cfRule type="expression" dxfId="209" priority="78" stopIfTrue="1">
      <formula>O371&lt;&gt;""</formula>
    </cfRule>
  </conditionalFormatting>
  <conditionalFormatting sqref="O9:S9">
    <cfRule type="expression" dxfId="208" priority="1979" stopIfTrue="1">
      <formula>O9&lt;&gt;""</formula>
    </cfRule>
  </conditionalFormatting>
  <conditionalFormatting sqref="O13:S13">
    <cfRule type="expression" dxfId="207" priority="1920" stopIfTrue="1">
      <formula>O13&lt;&gt;""</formula>
    </cfRule>
  </conditionalFormatting>
  <conditionalFormatting sqref="O33:S34">
    <cfRule type="expression" dxfId="206" priority="227">
      <formula>O33&lt;&gt;""</formula>
    </cfRule>
  </conditionalFormatting>
  <conditionalFormatting sqref="O35:S37">
    <cfRule type="expression" dxfId="205" priority="164" stopIfTrue="1">
      <formula>O35&lt;&gt;""</formula>
    </cfRule>
  </conditionalFormatting>
  <conditionalFormatting sqref="O44:S44 Z378">
    <cfRule type="expression" dxfId="204" priority="1950" stopIfTrue="1">
      <formula>O44&lt;&gt;""</formula>
    </cfRule>
  </conditionalFormatting>
  <conditionalFormatting sqref="O54:S63">
    <cfRule type="expression" dxfId="203" priority="212" stopIfTrue="1">
      <formula>O54&lt;&gt;""</formula>
    </cfRule>
  </conditionalFormatting>
  <conditionalFormatting sqref="O66:S68">
    <cfRule type="expression" dxfId="202" priority="792" stopIfTrue="1">
      <formula>O66&lt;&gt;""</formula>
    </cfRule>
  </conditionalFormatting>
  <conditionalFormatting sqref="O70:S72">
    <cfRule type="expression" dxfId="201" priority="288" stopIfTrue="1">
      <formula>O70&lt;&gt;""</formula>
    </cfRule>
  </conditionalFormatting>
  <conditionalFormatting sqref="O74:S74">
    <cfRule type="expression" dxfId="200" priority="478" stopIfTrue="1">
      <formula>O74&lt;&gt;""</formula>
    </cfRule>
  </conditionalFormatting>
  <conditionalFormatting sqref="O78:S97">
    <cfRule type="expression" dxfId="199" priority="171" stopIfTrue="1">
      <formula>O78&lt;&gt;""</formula>
    </cfRule>
  </conditionalFormatting>
  <conditionalFormatting sqref="O142:S142">
    <cfRule type="expression" dxfId="198" priority="1980" stopIfTrue="1">
      <formula>O142&lt;&gt;""</formula>
    </cfRule>
  </conditionalFormatting>
  <conditionalFormatting sqref="O146:S160">
    <cfRule type="expression" dxfId="197" priority="12" stopIfTrue="1">
      <formula>O146&lt;&gt;""</formula>
    </cfRule>
  </conditionalFormatting>
  <conditionalFormatting sqref="O164:S167">
    <cfRule type="expression" dxfId="196" priority="179" stopIfTrue="1">
      <formula>O164&lt;&gt;""</formula>
    </cfRule>
  </conditionalFormatting>
  <conditionalFormatting sqref="O168:S169">
    <cfRule type="expression" dxfId="195" priority="371">
      <formula>O168&lt;&gt;""</formula>
    </cfRule>
  </conditionalFormatting>
  <conditionalFormatting sqref="O174:S183">
    <cfRule type="expression" dxfId="194" priority="545" stopIfTrue="1">
      <formula>O174&lt;&gt;""</formula>
    </cfRule>
  </conditionalFormatting>
  <conditionalFormatting sqref="O187:S244">
    <cfRule type="expression" dxfId="193" priority="35" stopIfTrue="1">
      <formula>O187&lt;&gt;""</formula>
    </cfRule>
  </conditionalFormatting>
  <conditionalFormatting sqref="O258:S259">
    <cfRule type="expression" dxfId="192" priority="1052" stopIfTrue="1">
      <formula>O258&lt;&gt;""</formula>
    </cfRule>
  </conditionalFormatting>
  <conditionalFormatting sqref="O261:S261">
    <cfRule type="expression" dxfId="191" priority="1046" stopIfTrue="1">
      <formula>O261&lt;&gt;""</formula>
    </cfRule>
  </conditionalFormatting>
  <conditionalFormatting sqref="O266:S314">
    <cfRule type="expression" dxfId="190" priority="15" stopIfTrue="1">
      <formula>O266&lt;&gt;""</formula>
    </cfRule>
  </conditionalFormatting>
  <conditionalFormatting sqref="O319:S327">
    <cfRule type="expression" dxfId="189" priority="34" stopIfTrue="1">
      <formula>O319&lt;&gt;""</formula>
    </cfRule>
  </conditionalFormatting>
  <conditionalFormatting sqref="O344:S370">
    <cfRule type="expression" dxfId="188" priority="19" stopIfTrue="1">
      <formula>O344&lt;&gt;""</formula>
    </cfRule>
  </conditionalFormatting>
  <conditionalFormatting sqref="O372:S372">
    <cfRule type="expression" dxfId="187" priority="688">
      <formula>O372&lt;&gt;""</formula>
    </cfRule>
  </conditionalFormatting>
  <conditionalFormatting sqref="O410:S501">
    <cfRule type="expression" dxfId="186" priority="2" stopIfTrue="1">
      <formula>O410&lt;&gt;""</formula>
    </cfRule>
  </conditionalFormatting>
  <conditionalFormatting sqref="O502:S502 V502:Z502">
    <cfRule type="expression" dxfId="185" priority="1983">
      <formula>O502&lt;&gt;""</formula>
    </cfRule>
  </conditionalFormatting>
  <conditionalFormatting sqref="O503:S508">
    <cfRule type="expression" dxfId="184" priority="63" stopIfTrue="1">
      <formula>O503&lt;&gt;""</formula>
    </cfRule>
  </conditionalFormatting>
  <conditionalFormatting sqref="O510:S521">
    <cfRule type="expression" dxfId="183" priority="65" stopIfTrue="1">
      <formula>O510&lt;&gt;""</formula>
    </cfRule>
  </conditionalFormatting>
  <conditionalFormatting sqref="O98:U98">
    <cfRule type="expression" dxfId="182" priority="51" stopIfTrue="1">
      <formula>O98&lt;&gt;""</formula>
    </cfRule>
  </conditionalFormatting>
  <conditionalFormatting sqref="O99:X99">
    <cfRule type="expression" dxfId="181" priority="1367" stopIfTrue="1">
      <formula>O99&lt;&gt;""</formula>
    </cfRule>
  </conditionalFormatting>
  <conditionalFormatting sqref="P384:P385">
    <cfRule type="expression" dxfId="180" priority="1665" stopIfTrue="1">
      <formula>P384&lt;&gt;""</formula>
    </cfRule>
  </conditionalFormatting>
  <conditionalFormatting sqref="P8:Q8">
    <cfRule type="expression" dxfId="179" priority="1968" stopIfTrue="1">
      <formula>P8&lt;&gt;""</formula>
    </cfRule>
  </conditionalFormatting>
  <conditionalFormatting sqref="P38:Q38">
    <cfRule type="expression" dxfId="178" priority="80" stopIfTrue="1">
      <formula>P38&lt;&gt;""</formula>
    </cfRule>
  </conditionalFormatting>
  <conditionalFormatting sqref="P376:Q376">
    <cfRule type="expression" dxfId="177" priority="676" stopIfTrue="1">
      <formula>P376&lt;&gt;""</formula>
    </cfRule>
  </conditionalFormatting>
  <conditionalFormatting sqref="P172:R173">
    <cfRule type="expression" dxfId="176" priority="362">
      <formula>P172&lt;&gt;""</formula>
    </cfRule>
  </conditionalFormatting>
  <conditionalFormatting sqref="P73:S73">
    <cfRule type="expression" dxfId="175" priority="781" stopIfTrue="1">
      <formula>P73&lt;&gt;""</formula>
    </cfRule>
  </conditionalFormatting>
  <conditionalFormatting sqref="P75:S77">
    <cfRule type="expression" dxfId="174" priority="467" stopIfTrue="1">
      <formula>P75&lt;&gt;""</formula>
    </cfRule>
  </conditionalFormatting>
  <conditionalFormatting sqref="P170:S170">
    <cfRule type="expression" dxfId="173" priority="365">
      <formula>P170&lt;&gt;""</formula>
    </cfRule>
  </conditionalFormatting>
  <conditionalFormatting sqref="P254:S254">
    <cfRule type="expression" dxfId="172" priority="1071" stopIfTrue="1">
      <formula>P254&lt;&gt;""</formula>
    </cfRule>
  </conditionalFormatting>
  <conditionalFormatting sqref="P408:S409 W408:Z409">
    <cfRule type="expression" dxfId="171" priority="151" stopIfTrue="1">
      <formula>P408&lt;&gt;""</formula>
    </cfRule>
  </conditionalFormatting>
  <conditionalFormatting sqref="P245:T245">
    <cfRule type="expression" dxfId="170" priority="1967" stopIfTrue="1">
      <formula>P245&lt;&gt;""</formula>
    </cfRule>
  </conditionalFormatting>
  <conditionalFormatting sqref="P247:T247">
    <cfRule type="expression" dxfId="169" priority="1937" stopIfTrue="1">
      <formula>P247&lt;&gt;""</formula>
    </cfRule>
  </conditionalFormatting>
  <conditionalFormatting sqref="Q125:Q126">
    <cfRule type="expression" dxfId="168" priority="1921" stopIfTrue="1">
      <formula>Q125&lt;&gt;""</formula>
    </cfRule>
  </conditionalFormatting>
  <conditionalFormatting sqref="Q343">
    <cfRule type="expression" dxfId="167" priority="972" stopIfTrue="1">
      <formula>Q343&lt;&gt;""</formula>
    </cfRule>
  </conditionalFormatting>
  <conditionalFormatting sqref="Q133:R135">
    <cfRule type="expression" dxfId="166" priority="276" stopIfTrue="1">
      <formula>Q133&lt;&gt;""</formula>
    </cfRule>
  </conditionalFormatting>
  <conditionalFormatting sqref="Q11:S11">
    <cfRule type="expression" dxfId="165" priority="842" stopIfTrue="1">
      <formula>Q11&lt;&gt;""</formula>
    </cfRule>
  </conditionalFormatting>
  <conditionalFormatting sqref="Q14:S15 W14:X15 Y14:Z19 H21 O39:S39 V39:Z39 V40:W43 V120:V123 Z120:Z126 S143:S144 H187:L187 H445:L447 H448:H449 H509:L509 O509:P509">
    <cfRule type="expression" dxfId="164" priority="1741" stopIfTrue="1">
      <formula>H14&lt;&gt;""</formula>
    </cfRule>
  </conditionalFormatting>
  <conditionalFormatting sqref="Q19:S19">
    <cfRule type="expression" dxfId="163" priority="1994" stopIfTrue="1">
      <formula>Q19&lt;&gt;""</formula>
    </cfRule>
  </conditionalFormatting>
  <conditionalFormatting sqref="Q41:S43">
    <cfRule type="expression" dxfId="162" priority="1553" stopIfTrue="1">
      <formula>Q41&lt;&gt;""</formula>
    </cfRule>
  </conditionalFormatting>
  <conditionalFormatting sqref="Q53:S53">
    <cfRule type="expression" dxfId="161" priority="557" stopIfTrue="1">
      <formula>Q53&lt;&gt;""</formula>
    </cfRule>
  </conditionalFormatting>
  <conditionalFormatting sqref="Q64:S65">
    <cfRule type="expression" dxfId="160" priority="810">
      <formula>Q64&lt;&gt;""</formula>
    </cfRule>
  </conditionalFormatting>
  <conditionalFormatting sqref="Q128:S131">
    <cfRule type="expression" dxfId="159" priority="159" stopIfTrue="1">
      <formula>Q128&lt;&gt;""</formula>
    </cfRule>
  </conditionalFormatting>
  <conditionalFormatting sqref="Q137:S141">
    <cfRule type="expression" dxfId="158" priority="274" stopIfTrue="1">
      <formula>Q137&lt;&gt;""</formula>
    </cfRule>
  </conditionalFormatting>
  <conditionalFormatting sqref="Q145:S145">
    <cfRule type="expression" dxfId="157" priority="1990" stopIfTrue="1">
      <formula>Q145&lt;&gt;""</formula>
    </cfRule>
  </conditionalFormatting>
  <conditionalFormatting sqref="Q161:S161">
    <cfRule type="expression" dxfId="156" priority="190" stopIfTrue="1">
      <formula>Q161&lt;&gt;""</formula>
    </cfRule>
  </conditionalFormatting>
  <conditionalFormatting sqref="Q162:S162">
    <cfRule type="expression" dxfId="155" priority="349">
      <formula>Q162&lt;&gt;""</formula>
    </cfRule>
  </conditionalFormatting>
  <conditionalFormatting sqref="Q184:S186">
    <cfRule type="expression" dxfId="154" priority="1129" stopIfTrue="1">
      <formula>Q184&lt;&gt;""</formula>
    </cfRule>
  </conditionalFormatting>
  <conditionalFormatting sqref="Q250:S251">
    <cfRule type="expression" dxfId="153" priority="1076" stopIfTrue="1">
      <formula>Q250&lt;&gt;""</formula>
    </cfRule>
  </conditionalFormatting>
  <conditionalFormatting sqref="Q253:S253">
    <cfRule type="expression" dxfId="152" priority="384" stopIfTrue="1">
      <formula>Q253&lt;&gt;""</formula>
    </cfRule>
  </conditionalFormatting>
  <conditionalFormatting sqref="Q255:S257">
    <cfRule type="expression" dxfId="151" priority="387" stopIfTrue="1">
      <formula>Q255&lt;&gt;""</formula>
    </cfRule>
  </conditionalFormatting>
  <conditionalFormatting sqref="Q335:S335">
    <cfRule type="expression" dxfId="150" priority="1835" stopIfTrue="1">
      <formula>Q335&lt;&gt;""</formula>
    </cfRule>
  </conditionalFormatting>
  <conditionalFormatting sqref="Q337:S337">
    <cfRule type="expression" dxfId="149" priority="980" stopIfTrue="1">
      <formula>Q337&lt;&gt;""</formula>
    </cfRule>
  </conditionalFormatting>
  <conditionalFormatting sqref="Q341:S341">
    <cfRule type="expression" dxfId="148" priority="974" stopIfTrue="1">
      <formula>Q341&lt;&gt;""</formula>
    </cfRule>
  </conditionalFormatting>
  <conditionalFormatting sqref="Q383:S385">
    <cfRule type="expression" dxfId="147" priority="494" stopIfTrue="1">
      <formula>Q383&lt;&gt;""</formula>
    </cfRule>
  </conditionalFormatting>
  <conditionalFormatting sqref="R69">
    <cfRule type="expression" dxfId="146" priority="1989">
      <formula>R69&lt;&gt;""</formula>
    </cfRule>
  </conditionalFormatting>
  <conditionalFormatting sqref="R246:S246">
    <cfRule type="expression" dxfId="145" priority="338" stopIfTrue="1">
      <formula>R246&lt;&gt;""</formula>
    </cfRule>
  </conditionalFormatting>
  <conditionalFormatting sqref="R248:S248">
    <cfRule type="expression" dxfId="144" priority="334" stopIfTrue="1">
      <formula>R248&lt;&gt;""</formula>
    </cfRule>
  </conditionalFormatting>
  <conditionalFormatting sqref="R329:S331">
    <cfRule type="expression" dxfId="143" priority="984" stopIfTrue="1">
      <formula>R329&lt;&gt;""</formula>
    </cfRule>
  </conditionalFormatting>
  <conditionalFormatting sqref="R375:S375">
    <cfRule type="expression" dxfId="142" priority="1473" stopIfTrue="1">
      <formula>R375&lt;&gt;""</formula>
    </cfRule>
  </conditionalFormatting>
  <conditionalFormatting sqref="R509:S509">
    <cfRule type="expression" dxfId="141" priority="117" stopIfTrue="1">
      <formula>R509&lt;&gt;""</formula>
    </cfRule>
  </conditionalFormatting>
  <conditionalFormatting sqref="R374:T374">
    <cfRule type="expression" dxfId="140" priority="1593" stopIfTrue="1">
      <formula>R374&lt;&gt;""</formula>
    </cfRule>
  </conditionalFormatting>
  <conditionalFormatting sqref="R377:T377">
    <cfRule type="expression" dxfId="139" priority="678" stopIfTrue="1">
      <formula>R377&lt;&gt;""</formula>
    </cfRule>
  </conditionalFormatting>
  <conditionalFormatting sqref="S171:S173">
    <cfRule type="expression" dxfId="138" priority="699">
      <formula>S171&lt;&gt;""</formula>
    </cfRule>
  </conditionalFormatting>
  <conditionalFormatting sqref="S338:S340">
    <cfRule type="expression" dxfId="137" priority="869" stopIfTrue="1">
      <formula>S338&lt;&gt;""</formula>
    </cfRule>
  </conditionalFormatting>
  <conditionalFormatting sqref="S378">
    <cfRule type="expression" dxfId="136" priority="1978" stopIfTrue="1">
      <formula>S378&lt;&gt;""</formula>
    </cfRule>
  </conditionalFormatting>
  <conditionalFormatting sqref="T8">
    <cfRule type="expression" dxfId="135" priority="1734" stopIfTrue="1">
      <formula>T8&lt;&gt;""</formula>
    </cfRule>
  </conditionalFormatting>
  <conditionalFormatting sqref="T38">
    <cfRule type="expression" dxfId="134" priority="77" stopIfTrue="1">
      <formula>T38&lt;&gt;""</formula>
    </cfRule>
  </conditionalFormatting>
  <conditionalFormatting sqref="T328">
    <cfRule type="expression" dxfId="133" priority="1403" stopIfTrue="1">
      <formula>T328&lt;&gt;""</formula>
    </cfRule>
  </conditionalFormatting>
  <conditionalFormatting sqref="T332">
    <cfRule type="expression" dxfId="132" priority="1398" stopIfTrue="1">
      <formula>T332&lt;&gt;""</formula>
    </cfRule>
  </conditionalFormatting>
  <conditionalFormatting sqref="T371">
    <cfRule type="expression" dxfId="131" priority="76" stopIfTrue="1">
      <formula>T371&lt;&gt;""</formula>
    </cfRule>
  </conditionalFormatting>
  <conditionalFormatting sqref="T376">
    <cfRule type="expression" dxfId="130" priority="675" stopIfTrue="1">
      <formula>T376&lt;&gt;""</formula>
    </cfRule>
  </conditionalFormatting>
  <conditionalFormatting sqref="V246">
    <cfRule type="expression" dxfId="129" priority="1467" stopIfTrue="1">
      <formula>V246&lt;&gt;""</formula>
    </cfRule>
  </conditionalFormatting>
  <conditionalFormatting sqref="V248">
    <cfRule type="expression" dxfId="128" priority="1077" stopIfTrue="1">
      <formula>V248&lt;&gt;""</formula>
    </cfRule>
  </conditionalFormatting>
  <conditionalFormatting sqref="V254:V257">
    <cfRule type="expression" dxfId="127" priority="259" stopIfTrue="1">
      <formula>V254&lt;&gt;""</formula>
    </cfRule>
  </conditionalFormatting>
  <conditionalFormatting sqref="V329:V331">
    <cfRule type="expression" dxfId="126" priority="1942" stopIfTrue="1">
      <formula>V329&lt;&gt;""</formula>
    </cfRule>
  </conditionalFormatting>
  <conditionalFormatting sqref="V333">
    <cfRule type="expression" dxfId="125" priority="982" stopIfTrue="1">
      <formula>V333&lt;&gt;""</formula>
    </cfRule>
  </conditionalFormatting>
  <conditionalFormatting sqref="V377">
    <cfRule type="expression" dxfId="124" priority="673" stopIfTrue="1">
      <formula>V377&lt;&gt;""</formula>
    </cfRule>
  </conditionalFormatting>
  <conditionalFormatting sqref="V388:V389">
    <cfRule type="expression" dxfId="123" priority="493" stopIfTrue="1">
      <formula>V388&lt;&gt;""</formula>
    </cfRule>
  </conditionalFormatting>
  <conditionalFormatting sqref="V523">
    <cfRule type="duplicateValues" dxfId="122" priority="1385"/>
    <cfRule type="duplicateValues" dxfId="121" priority="1386"/>
    <cfRule type="duplicateValues" dxfId="120" priority="1387"/>
  </conditionalFormatting>
  <conditionalFormatting sqref="V10:W13">
    <cfRule type="expression" dxfId="119" priority="1954" stopIfTrue="1">
      <formula>V10&lt;&gt;""</formula>
    </cfRule>
  </conditionalFormatting>
  <conditionalFormatting sqref="V132:W136">
    <cfRule type="expression" dxfId="118" priority="1944" stopIfTrue="1">
      <formula>V132&lt;&gt;""</formula>
    </cfRule>
  </conditionalFormatting>
  <conditionalFormatting sqref="V144:W144">
    <cfRule type="expression" dxfId="117" priority="47" stopIfTrue="1">
      <formula>V144&lt;&gt;""</formula>
    </cfRule>
  </conditionalFormatting>
  <conditionalFormatting sqref="V161:W161 V162">
    <cfRule type="expression" dxfId="116" priority="348">
      <formula>V161&lt;&gt;""</formula>
    </cfRule>
  </conditionalFormatting>
  <conditionalFormatting sqref="V249:W253">
    <cfRule type="expression" dxfId="115" priority="1474" stopIfTrue="1">
      <formula>V249&lt;&gt;""</formula>
    </cfRule>
  </conditionalFormatting>
  <conditionalFormatting sqref="V327:W327">
    <cfRule type="expression" dxfId="114" priority="33" stopIfTrue="1">
      <formula>V327&lt;&gt;""</formula>
    </cfRule>
  </conditionalFormatting>
  <conditionalFormatting sqref="V334:W343">
    <cfRule type="expression" dxfId="113" priority="1924" stopIfTrue="1">
      <formula>V334&lt;&gt;""</formula>
    </cfRule>
  </conditionalFormatting>
  <conditionalFormatting sqref="V363:W370">
    <cfRule type="expression" dxfId="112" priority="964" stopIfTrue="1">
      <formula>V363&lt;&gt;""</formula>
    </cfRule>
  </conditionalFormatting>
  <conditionalFormatting sqref="V378:W378">
    <cfRule type="expression" dxfId="111" priority="1929" stopIfTrue="1">
      <formula>V378&lt;&gt;""</formula>
    </cfRule>
  </conditionalFormatting>
  <conditionalFormatting sqref="V16:X18">
    <cfRule type="expression" dxfId="110" priority="828" stopIfTrue="1">
      <formula>V16&lt;&gt;""</formula>
    </cfRule>
  </conditionalFormatting>
  <conditionalFormatting sqref="V64:X65">
    <cfRule type="expression" dxfId="109" priority="804" stopIfTrue="1">
      <formula>V64&lt;&gt;""</formula>
    </cfRule>
  </conditionalFormatting>
  <conditionalFormatting sqref="V374:X375">
    <cfRule type="expression" dxfId="108" priority="1592" stopIfTrue="1">
      <formula>V374&lt;&gt;""</formula>
    </cfRule>
  </conditionalFormatting>
  <conditionalFormatting sqref="V523:X523">
    <cfRule type="expression" dxfId="107" priority="1377">
      <formula>V523&lt;&gt;""</formula>
    </cfRule>
    <cfRule type="expression" dxfId="106" priority="1384">
      <formula>#REF!&lt;&gt;""</formula>
    </cfRule>
  </conditionalFormatting>
  <conditionalFormatting sqref="V33:Y33 V34:Z34">
    <cfRule type="expression" dxfId="105" priority="224">
      <formula>V33&lt;&gt;""</formula>
    </cfRule>
  </conditionalFormatting>
  <conditionalFormatting sqref="V121:Y124">
    <cfRule type="expression" dxfId="104" priority="1242" stopIfTrue="1">
      <formula>V121&lt;&gt;""</formula>
    </cfRule>
  </conditionalFormatting>
  <conditionalFormatting sqref="V170:Y170 V171:Z171 V172:V173">
    <cfRule type="expression" dxfId="103" priority="364">
      <formula>V170&lt;&gt;""</formula>
    </cfRule>
  </conditionalFormatting>
  <conditionalFormatting sqref="V371:Y371">
    <cfRule type="expression" dxfId="102" priority="72" stopIfTrue="1">
      <formula>V371&lt;&gt;""</formula>
    </cfRule>
  </conditionalFormatting>
  <conditionalFormatting sqref="V9:Z9">
    <cfRule type="expression" dxfId="101" priority="1953" stopIfTrue="1">
      <formula>V9&lt;&gt;""</formula>
    </cfRule>
  </conditionalFormatting>
  <conditionalFormatting sqref="V20:Z32 O23:S32 V44:X46 H45:J46 O45:Q46 O47:S52 V47:Z63 H53 O103:S127 V107:Z119 J116:J120 V160:W160 H164:H167 V259:V260 Q260:S260 K262:L265 O262:O265 Q262:S265 V262:V265 X262:Z265 I305:J306 V379:Z380 H379:L382 O379:S382 V381:V383 X381:Z383 O389:S406">
    <cfRule type="expression" dxfId="100" priority="1550" stopIfTrue="1">
      <formula>H20&lt;&gt;""</formula>
    </cfRule>
  </conditionalFormatting>
  <conditionalFormatting sqref="V35:Z37">
    <cfRule type="expression" dxfId="99" priority="107" stopIfTrue="1">
      <formula>V35&lt;&gt;""</formula>
    </cfRule>
  </conditionalFormatting>
  <conditionalFormatting sqref="V66:Z98">
    <cfRule type="expression" dxfId="98" priority="146" stopIfTrue="1">
      <formula>V66&lt;&gt;""</formula>
    </cfRule>
  </conditionalFormatting>
  <conditionalFormatting sqref="V125:Z131">
    <cfRule type="expression" dxfId="97" priority="86" stopIfTrue="1">
      <formula>V125&lt;&gt;""</formula>
    </cfRule>
  </conditionalFormatting>
  <conditionalFormatting sqref="V142:Z143 X144:Z145">
    <cfRule type="expression" dxfId="96" priority="1246" stopIfTrue="1">
      <formula>V142&lt;&gt;""</formula>
    </cfRule>
  </conditionalFormatting>
  <conditionalFormatting sqref="V146:Z159">
    <cfRule type="expression" dxfId="95" priority="16" stopIfTrue="1">
      <formula>V146&lt;&gt;""</formula>
    </cfRule>
  </conditionalFormatting>
  <conditionalFormatting sqref="V164:Z167">
    <cfRule type="expression" dxfId="94" priority="175" stopIfTrue="1">
      <formula>V164&lt;&gt;""</formula>
    </cfRule>
  </conditionalFormatting>
  <conditionalFormatting sqref="V168:Z169">
    <cfRule type="expression" dxfId="93" priority="374">
      <formula>V168&lt;&gt;""</formula>
    </cfRule>
  </conditionalFormatting>
  <conditionalFormatting sqref="V174:Z244">
    <cfRule type="expression" dxfId="92" priority="8" stopIfTrue="1">
      <formula>V174&lt;&gt;""</formula>
    </cfRule>
  </conditionalFormatting>
  <conditionalFormatting sqref="V258:Z258">
    <cfRule type="expression" dxfId="91" priority="1955" stopIfTrue="1">
      <formula>V258&lt;&gt;""</formula>
    </cfRule>
  </conditionalFormatting>
  <conditionalFormatting sqref="V261:Z261">
    <cfRule type="expression" dxfId="90" priority="1047" stopIfTrue="1">
      <formula>V261&lt;&gt;""</formula>
    </cfRule>
  </conditionalFormatting>
  <conditionalFormatting sqref="V266:Z326">
    <cfRule type="expression" dxfId="89" priority="6" stopIfTrue="1">
      <formula>V266&lt;&gt;""</formula>
    </cfRule>
  </conditionalFormatting>
  <conditionalFormatting sqref="V344:Z362">
    <cfRule type="expression" dxfId="88" priority="54" stopIfTrue="1">
      <formula>V344&lt;&gt;""</formula>
    </cfRule>
  </conditionalFormatting>
  <conditionalFormatting sqref="V372:Z372">
    <cfRule type="expression" dxfId="87" priority="685">
      <formula>V372&lt;&gt;""</formula>
    </cfRule>
  </conditionalFormatting>
  <conditionalFormatting sqref="V384:Z387">
    <cfRule type="expression" dxfId="86" priority="17" stopIfTrue="1">
      <formula>V384&lt;&gt;""</formula>
    </cfRule>
  </conditionalFormatting>
  <conditionalFormatting sqref="V390:Z406">
    <cfRule type="expression" dxfId="85" priority="25" stopIfTrue="1">
      <formula>V390&lt;&gt;""</formula>
    </cfRule>
  </conditionalFormatting>
  <conditionalFormatting sqref="V410:Z501">
    <cfRule type="expression" dxfId="84" priority="1" stopIfTrue="1">
      <formula>V410&lt;&gt;""</formula>
    </cfRule>
  </conditionalFormatting>
  <conditionalFormatting sqref="V503:Z521">
    <cfRule type="expression" dxfId="83" priority="31" stopIfTrue="1">
      <formula>V503&lt;&gt;""</formula>
    </cfRule>
  </conditionalFormatting>
  <conditionalFormatting sqref="V103:AB106">
    <cfRule type="expression" dxfId="82" priority="52" stopIfTrue="1">
      <formula>V103&lt;&gt;""</formula>
    </cfRule>
  </conditionalFormatting>
  <conditionalFormatting sqref="W381:W382">
    <cfRule type="expression" dxfId="81" priority="1984" stopIfTrue="1">
      <formula>W381&lt;&gt;""</formula>
    </cfRule>
  </conditionalFormatting>
  <conditionalFormatting sqref="W523">
    <cfRule type="duplicateValues" dxfId="80" priority="1378"/>
    <cfRule type="duplicateValues" dxfId="79" priority="1379"/>
    <cfRule type="duplicateValues" dxfId="78" priority="1380"/>
  </conditionalFormatting>
  <conditionalFormatting sqref="W8:X8">
    <cfRule type="expression" dxfId="77" priority="1952" stopIfTrue="1">
      <formula>W8&lt;&gt;""</formula>
    </cfRule>
  </conditionalFormatting>
  <conditionalFormatting sqref="W19:X19">
    <cfRule type="expression" dxfId="76" priority="1969" stopIfTrue="1">
      <formula>W19&lt;&gt;""</formula>
    </cfRule>
  </conditionalFormatting>
  <conditionalFormatting sqref="W38:X38">
    <cfRule type="expression" dxfId="75" priority="73" stopIfTrue="1">
      <formula>W38&lt;&gt;""</formula>
    </cfRule>
  </conditionalFormatting>
  <conditionalFormatting sqref="W376:X376">
    <cfRule type="expression" dxfId="74" priority="672" stopIfTrue="1">
      <formula>W376&lt;&gt;""</formula>
    </cfRule>
  </conditionalFormatting>
  <conditionalFormatting sqref="W120:Y120">
    <cfRule type="expression" dxfId="73" priority="58" stopIfTrue="1">
      <formula>W120&lt;&gt;""</formula>
    </cfRule>
  </conditionalFormatting>
  <conditionalFormatting sqref="W162:Z162">
    <cfRule type="expression" dxfId="72" priority="185" stopIfTrue="1">
      <formula>W162&lt;&gt;""</formula>
    </cfRule>
  </conditionalFormatting>
  <conditionalFormatting sqref="W172:Z172 W173">
    <cfRule type="expression" dxfId="71" priority="174">
      <formula>W172&lt;&gt;""</formula>
    </cfRule>
  </conditionalFormatting>
  <conditionalFormatting sqref="W254:Z254 X335:Z335">
    <cfRule type="expression" dxfId="70" priority="1834" stopIfTrue="1">
      <formula>W254&lt;&gt;""</formula>
    </cfRule>
  </conditionalFormatting>
  <conditionalFormatting sqref="W259:Z259">
    <cfRule type="expression" dxfId="69" priority="1050" stopIfTrue="1">
      <formula>W259&lt;&gt;""</formula>
    </cfRule>
  </conditionalFormatting>
  <conditionalFormatting sqref="W389:Z389">
    <cfRule type="expression" dxfId="68" priority="492" stopIfTrue="1">
      <formula>W389&lt;&gt;""</formula>
    </cfRule>
  </conditionalFormatting>
  <conditionalFormatting sqref="W245:AA245">
    <cfRule type="expression" dxfId="67" priority="1936" stopIfTrue="1">
      <formula>W245&lt;&gt;""</formula>
    </cfRule>
  </conditionalFormatting>
  <conditionalFormatting sqref="W247:AA247">
    <cfRule type="expression" dxfId="66" priority="1935" stopIfTrue="1">
      <formula>W247&lt;&gt;""</formula>
    </cfRule>
  </conditionalFormatting>
  <conditionalFormatting sqref="X133:X135">
    <cfRule type="expression" dxfId="65" priority="1439" stopIfTrue="1">
      <formula>X133&lt;&gt;""</formula>
    </cfRule>
  </conditionalFormatting>
  <conditionalFormatting sqref="X326:X327">
    <cfRule type="expression" dxfId="64" priority="529" stopIfTrue="1">
      <formula>X326&lt;&gt;""</formula>
    </cfRule>
  </conditionalFormatting>
  <conditionalFormatting sqref="X343">
    <cfRule type="expression" dxfId="63" priority="526" stopIfTrue="1">
      <formula>X343&lt;&gt;""</formula>
    </cfRule>
  </conditionalFormatting>
  <conditionalFormatting sqref="X523">
    <cfRule type="duplicateValues" dxfId="62" priority="1374"/>
    <cfRule type="duplicateValues" dxfId="61" priority="1375"/>
    <cfRule type="duplicateValues" dxfId="60" priority="1376"/>
    <cfRule type="duplicateValues" dxfId="59" priority="1381"/>
    <cfRule type="duplicateValues" dxfId="58" priority="1382"/>
    <cfRule type="duplicateValues" dxfId="57" priority="1383"/>
  </conditionalFormatting>
  <conditionalFormatting sqref="X11:Z11">
    <cfRule type="expression" dxfId="56" priority="839" stopIfTrue="1">
      <formula>X11&lt;&gt;""</formula>
    </cfRule>
  </conditionalFormatting>
  <conditionalFormatting sqref="X13:Z13">
    <cfRule type="expression" dxfId="55" priority="1919" stopIfTrue="1">
      <formula>X13&lt;&gt;""</formula>
    </cfRule>
  </conditionalFormatting>
  <conditionalFormatting sqref="X41:Z43">
    <cfRule type="expression" dxfId="54" priority="728" stopIfTrue="1">
      <formula>X41&lt;&gt;""</formula>
    </cfRule>
  </conditionalFormatting>
  <conditionalFormatting sqref="X137:Z141">
    <cfRule type="expression" dxfId="53" priority="46" stopIfTrue="1">
      <formula>X137&lt;&gt;""</formula>
    </cfRule>
  </conditionalFormatting>
  <conditionalFormatting sqref="X160:Z161">
    <cfRule type="expression" dxfId="52" priority="188" stopIfTrue="1">
      <formula>X160&lt;&gt;""</formula>
    </cfRule>
  </conditionalFormatting>
  <conditionalFormatting sqref="X173:Z173">
    <cfRule type="expression" dxfId="51" priority="173" stopIfTrue="1">
      <formula>X173&lt;&gt;""</formula>
    </cfRule>
  </conditionalFormatting>
  <conditionalFormatting sqref="X250:Z251">
    <cfRule type="expression" dxfId="50" priority="1074" stopIfTrue="1">
      <formula>X250&lt;&gt;""</formula>
    </cfRule>
  </conditionalFormatting>
  <conditionalFormatting sqref="X253:Z253">
    <cfRule type="expression" dxfId="49" priority="537" stopIfTrue="1">
      <formula>X253&lt;&gt;""</formula>
    </cfRule>
  </conditionalFormatting>
  <conditionalFormatting sqref="X255:Z257">
    <cfRule type="expression" dxfId="48" priority="258" stopIfTrue="1">
      <formula>X255&lt;&gt;""</formula>
    </cfRule>
  </conditionalFormatting>
  <conditionalFormatting sqref="X260:Z260">
    <cfRule type="expression" dxfId="47" priority="1863" stopIfTrue="1">
      <formula>X260&lt;&gt;""</formula>
    </cfRule>
  </conditionalFormatting>
  <conditionalFormatting sqref="X337:Z337">
    <cfRule type="expression" dxfId="46" priority="979" stopIfTrue="1">
      <formula>X337&lt;&gt;""</formula>
    </cfRule>
  </conditionalFormatting>
  <conditionalFormatting sqref="X340:Z341">
    <cfRule type="expression" dxfId="45" priority="329" stopIfTrue="1">
      <formula>X340&lt;&gt;""</formula>
    </cfRule>
  </conditionalFormatting>
  <conditionalFormatting sqref="X363:Z363">
    <cfRule type="expression" dxfId="44" priority="520" stopIfTrue="1">
      <formula>X363&lt;&gt;""</formula>
    </cfRule>
  </conditionalFormatting>
  <conditionalFormatting sqref="X388:Z388">
    <cfRule type="expression" dxfId="43" priority="1272" stopIfTrue="1">
      <formula>X388&lt;&gt;""</formula>
    </cfRule>
  </conditionalFormatting>
  <conditionalFormatting sqref="X407:Z407">
    <cfRule type="expression" dxfId="42" priority="1943" stopIfTrue="1">
      <formula>X407&lt;&gt;""</formula>
    </cfRule>
  </conditionalFormatting>
  <conditionalFormatting sqref="Y64:Y65">
    <cfRule type="expression" dxfId="41" priority="809">
      <formula>Y64&lt;&gt;""</formula>
    </cfRule>
  </conditionalFormatting>
  <conditionalFormatting sqref="Y134:Y135">
    <cfRule type="expression" dxfId="40" priority="109" stopIfTrue="1">
      <formula>Y134&lt;&gt;""</formula>
    </cfRule>
  </conditionalFormatting>
  <conditionalFormatting sqref="Y338:Y339">
    <cfRule type="expression" dxfId="39" priority="119" stopIfTrue="1">
      <formula>Y338&lt;&gt;""</formula>
    </cfRule>
  </conditionalFormatting>
  <conditionalFormatting sqref="Y44:Z44">
    <cfRule type="expression" dxfId="38" priority="1941" stopIfTrue="1">
      <formula>Y44&lt;&gt;""</formula>
    </cfRule>
  </conditionalFormatting>
  <conditionalFormatting sqref="Y246:Z246">
    <cfRule type="expression" dxfId="37" priority="1466" stopIfTrue="1">
      <formula>Y246&lt;&gt;""</formula>
    </cfRule>
  </conditionalFormatting>
  <conditionalFormatting sqref="Y248:Z248">
    <cfRule type="expression" dxfId="36" priority="327" stopIfTrue="1">
      <formula>Y248&lt;&gt;""</formula>
    </cfRule>
  </conditionalFormatting>
  <conditionalFormatting sqref="Y327:Z327">
    <cfRule type="expression" dxfId="35" priority="28" stopIfTrue="1">
      <formula>Y327&lt;&gt;""</formula>
    </cfRule>
  </conditionalFormatting>
  <conditionalFormatting sqref="Y329:Z331">
    <cfRule type="expression" dxfId="34" priority="986" stopIfTrue="1">
      <formula>Y329&lt;&gt;""</formula>
    </cfRule>
  </conditionalFormatting>
  <conditionalFormatting sqref="Y333:Z333">
    <cfRule type="expression" dxfId="33" priority="881" stopIfTrue="1">
      <formula>Y333&lt;&gt;""</formula>
    </cfRule>
  </conditionalFormatting>
  <conditionalFormatting sqref="Y364:Z370 X365:X366">
    <cfRule type="expression" dxfId="32" priority="518" stopIfTrue="1">
      <formula>X364&lt;&gt;""</formula>
    </cfRule>
  </conditionalFormatting>
  <conditionalFormatting sqref="Y375:Z375">
    <cfRule type="expression" dxfId="31" priority="679" stopIfTrue="1">
      <formula>Y375&lt;&gt;""</formula>
    </cfRule>
  </conditionalFormatting>
  <conditionalFormatting sqref="Y374:AA374">
    <cfRule type="expression" dxfId="30" priority="680" stopIfTrue="1">
      <formula>Y374&lt;&gt;""</formula>
    </cfRule>
  </conditionalFormatting>
  <conditionalFormatting sqref="Y377:AA377">
    <cfRule type="expression" dxfId="29" priority="674" stopIfTrue="1">
      <formula>Y377&lt;&gt;""</formula>
    </cfRule>
  </conditionalFormatting>
  <conditionalFormatting sqref="Z33">
    <cfRule type="expression" dxfId="28" priority="108" stopIfTrue="1">
      <formula>Z33&lt;&gt;""</formula>
    </cfRule>
  </conditionalFormatting>
  <conditionalFormatting sqref="Z64:Z65">
    <cfRule type="expression" dxfId="27" priority="803" stopIfTrue="1">
      <formula>Z64&lt;&gt;""</formula>
    </cfRule>
  </conditionalFormatting>
  <conditionalFormatting sqref="Z99">
    <cfRule type="expression" dxfId="26" priority="1498" stopIfTrue="1">
      <formula>Z99&lt;&gt;""</formula>
    </cfRule>
  </conditionalFormatting>
  <conditionalFormatting sqref="Z170">
    <cfRule type="expression" dxfId="25" priority="367" stopIfTrue="1">
      <formula>Z170&lt;&gt;""</formula>
    </cfRule>
  </conditionalFormatting>
  <conditionalFormatting sqref="AA8">
    <cfRule type="expression" dxfId="24" priority="1735" stopIfTrue="1">
      <formula>AA8&lt;&gt;""</formula>
    </cfRule>
  </conditionalFormatting>
  <conditionalFormatting sqref="AA38">
    <cfRule type="expression" dxfId="23" priority="71" stopIfTrue="1">
      <formula>AA38&lt;&gt;""</formula>
    </cfRule>
  </conditionalFormatting>
  <conditionalFormatting sqref="AA328">
    <cfRule type="expression" dxfId="22" priority="1939" stopIfTrue="1">
      <formula>AA328&lt;&gt;""</formula>
    </cfRule>
  </conditionalFormatting>
  <conditionalFormatting sqref="AA332">
    <cfRule type="expression" dxfId="21" priority="1938" stopIfTrue="1">
      <formula>AA332&lt;&gt;""</formula>
    </cfRule>
  </conditionalFormatting>
  <conditionalFormatting sqref="AA371">
    <cfRule type="expression" dxfId="20" priority="70" stopIfTrue="1">
      <formula>AA371&lt;&gt;""</formula>
    </cfRule>
  </conditionalFormatting>
  <conditionalFormatting sqref="AA376">
    <cfRule type="expression" dxfId="19" priority="671" stopIfTrue="1">
      <formula>AA376&lt;&gt;""</formula>
    </cfRule>
  </conditionalFormatting>
  <conditionalFormatting sqref="AA98:AB99 O100:AB102">
    <cfRule type="expression" dxfId="18" priority="1948" stopIfTrue="1">
      <formula>O98&lt;&gt;""</formula>
    </cfRule>
  </conditionalFormatting>
  <pageMargins left="0.62992125984252001" right="0.39370078740157499" top="0.47244094488188998" bottom="0.23622047244094499" header="0.31496062992126" footer="0.31496062992126"/>
  <pageSetup paperSize="9" scale="10" fitToHeight="7" orientation="portrait" r:id="rId1"/>
  <colBreaks count="1" manualBreakCount="1">
    <brk id="29" max="53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5"/>
  <sheetViews>
    <sheetView zoomScale="70" zoomScaleNormal="70" workbookViewId="0">
      <selection activeCell="H19" sqref="H19"/>
    </sheetView>
  </sheetViews>
  <sheetFormatPr defaultColWidth="9" defaultRowHeight="15"/>
  <cols>
    <col min="1" max="1" width="17.140625" bestFit="1" customWidth="1"/>
    <col min="2" max="4" width="19.7109375" bestFit="1" customWidth="1"/>
    <col min="5" max="5" width="16.42578125" bestFit="1" customWidth="1"/>
    <col min="6" max="6" width="19.7109375" bestFit="1" customWidth="1"/>
    <col min="7" max="10" width="21" bestFit="1" customWidth="1"/>
    <col min="11" max="16" width="17.7109375" bestFit="1" customWidth="1"/>
  </cols>
  <sheetData>
    <row r="1" spans="1:17" ht="18.75">
      <c r="A1" s="206" t="s">
        <v>196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3" spans="1:17" ht="50.25" customHeight="1">
      <c r="A3" s="151" t="s">
        <v>197</v>
      </c>
      <c r="B3" s="153" t="s">
        <v>198</v>
      </c>
      <c r="C3" s="154" t="s">
        <v>199</v>
      </c>
      <c r="D3" s="155" t="s">
        <v>200</v>
      </c>
      <c r="E3" s="156" t="s">
        <v>201</v>
      </c>
      <c r="F3" s="153" t="s">
        <v>202</v>
      </c>
      <c r="G3" s="157" t="s">
        <v>203</v>
      </c>
      <c r="H3" s="157" t="s">
        <v>204</v>
      </c>
      <c r="I3" s="157" t="s">
        <v>205</v>
      </c>
      <c r="J3" s="158" t="s">
        <v>206</v>
      </c>
      <c r="K3" s="159" t="s">
        <v>207</v>
      </c>
      <c r="L3" s="147" t="s">
        <v>792</v>
      </c>
      <c r="M3" s="147" t="s">
        <v>794</v>
      </c>
      <c r="N3" s="147" t="s">
        <v>795</v>
      </c>
      <c r="O3" s="147" t="s">
        <v>796</v>
      </c>
      <c r="P3" s="148" t="s">
        <v>793</v>
      </c>
      <c r="Q3" s="25" t="s">
        <v>809</v>
      </c>
    </row>
    <row r="4" spans="1:17" ht="25.35" customHeight="1">
      <c r="A4" s="149" t="s">
        <v>177</v>
      </c>
      <c r="B4" s="172">
        <v>1</v>
      </c>
      <c r="C4" s="173">
        <v>1</v>
      </c>
      <c r="D4" s="173">
        <v>1</v>
      </c>
      <c r="E4" s="173">
        <v>1</v>
      </c>
      <c r="F4" s="173"/>
      <c r="G4" s="173">
        <v>1</v>
      </c>
      <c r="H4" s="173">
        <v>1</v>
      </c>
      <c r="I4" s="173">
        <v>1</v>
      </c>
      <c r="J4" s="173">
        <v>1</v>
      </c>
      <c r="K4" s="173"/>
      <c r="L4" s="173"/>
      <c r="M4" s="173"/>
      <c r="N4" s="173">
        <v>2</v>
      </c>
      <c r="O4" s="173"/>
      <c r="P4" s="174"/>
      <c r="Q4" t="str">
        <f>VLOOKUP(A4,'DM CBGV'!$D$3:$F$133,2,0)</f>
        <v>S.PHẠM</v>
      </c>
    </row>
    <row r="5" spans="1:17" ht="25.35" customHeight="1">
      <c r="A5" s="149" t="s">
        <v>382</v>
      </c>
      <c r="B5" s="175">
        <v>2</v>
      </c>
      <c r="C5" s="176"/>
      <c r="D5" s="176">
        <v>1</v>
      </c>
      <c r="E5" s="176">
        <v>1</v>
      </c>
      <c r="F5" s="176">
        <v>1</v>
      </c>
      <c r="G5" s="176">
        <v>3</v>
      </c>
      <c r="H5" s="176">
        <v>1</v>
      </c>
      <c r="I5" s="176"/>
      <c r="J5" s="176">
        <v>1</v>
      </c>
      <c r="K5" s="176">
        <v>1</v>
      </c>
      <c r="L5" s="176"/>
      <c r="M5" s="176">
        <v>1</v>
      </c>
      <c r="N5" s="176">
        <v>1</v>
      </c>
      <c r="O5" s="176">
        <v>1</v>
      </c>
      <c r="P5" s="177">
        <v>1</v>
      </c>
      <c r="Q5" t="str">
        <f>VLOOKUP(A5,'DM CBGV'!$D$3:$F$133,2,0)</f>
        <v>KH-KT-CNTT</v>
      </c>
    </row>
    <row r="6" spans="1:17" ht="25.35" customHeight="1">
      <c r="A6" s="149" t="s">
        <v>43</v>
      </c>
      <c r="B6" s="175">
        <v>1</v>
      </c>
      <c r="C6" s="176">
        <v>1</v>
      </c>
      <c r="D6" s="176">
        <v>2</v>
      </c>
      <c r="E6" s="176">
        <v>1</v>
      </c>
      <c r="F6" s="176">
        <v>1</v>
      </c>
      <c r="G6" s="176">
        <v>1</v>
      </c>
      <c r="H6" s="176">
        <v>2</v>
      </c>
      <c r="I6" s="176">
        <v>3</v>
      </c>
      <c r="J6" s="176">
        <v>2</v>
      </c>
      <c r="K6" s="176">
        <v>1</v>
      </c>
      <c r="L6" s="176">
        <v>1</v>
      </c>
      <c r="M6" s="176">
        <v>2</v>
      </c>
      <c r="N6" s="176">
        <v>2</v>
      </c>
      <c r="O6" s="176">
        <v>1</v>
      </c>
      <c r="P6" s="177">
        <v>2</v>
      </c>
      <c r="Q6" t="str">
        <f>VLOOKUP(A6,'DM CBGV'!$D$3:$F$133,2,0)</f>
        <v>KH-KT-CNTT</v>
      </c>
    </row>
    <row r="7" spans="1:17" ht="25.35" customHeight="1">
      <c r="A7" s="149" t="s">
        <v>129</v>
      </c>
      <c r="B7" s="175">
        <v>1</v>
      </c>
      <c r="C7" s="176">
        <v>1</v>
      </c>
      <c r="D7" s="176">
        <v>1</v>
      </c>
      <c r="E7" s="176">
        <v>1</v>
      </c>
      <c r="F7" s="176">
        <v>1</v>
      </c>
      <c r="G7" s="176">
        <v>1</v>
      </c>
      <c r="H7" s="176">
        <v>1</v>
      </c>
      <c r="I7" s="176">
        <v>1</v>
      </c>
      <c r="J7" s="176">
        <v>1</v>
      </c>
      <c r="K7" s="176">
        <v>1</v>
      </c>
      <c r="L7" s="176">
        <v>1</v>
      </c>
      <c r="M7" s="176">
        <v>1</v>
      </c>
      <c r="N7" s="176">
        <v>1</v>
      </c>
      <c r="O7" s="176">
        <v>1</v>
      </c>
      <c r="P7" s="177">
        <v>1</v>
      </c>
      <c r="Q7" t="str">
        <f>VLOOKUP(A7,'DM CBGV'!$D$3:$F$133,2,0)</f>
        <v>ĐIỆN</v>
      </c>
    </row>
    <row r="8" spans="1:17" ht="25.35" customHeight="1">
      <c r="A8" s="149" t="s">
        <v>46</v>
      </c>
      <c r="B8" s="175">
        <v>2</v>
      </c>
      <c r="C8" s="176">
        <v>2</v>
      </c>
      <c r="D8" s="176">
        <v>2</v>
      </c>
      <c r="E8" s="176">
        <v>2</v>
      </c>
      <c r="F8" s="176">
        <v>2</v>
      </c>
      <c r="G8" s="176">
        <v>3</v>
      </c>
      <c r="H8" s="176">
        <v>2</v>
      </c>
      <c r="I8" s="176">
        <v>2</v>
      </c>
      <c r="J8" s="176">
        <v>3</v>
      </c>
      <c r="K8" s="176">
        <v>2</v>
      </c>
      <c r="L8" s="176">
        <v>2</v>
      </c>
      <c r="M8" s="176">
        <v>2</v>
      </c>
      <c r="N8" s="176">
        <v>2</v>
      </c>
      <c r="O8" s="176">
        <v>2</v>
      </c>
      <c r="P8" s="177">
        <v>2</v>
      </c>
      <c r="Q8" t="str">
        <f>VLOOKUP(A8,'DM CBGV'!$D$3:$F$133,2,0)</f>
        <v>KH-KT-CNTT</v>
      </c>
    </row>
    <row r="9" spans="1:17" ht="25.35" customHeight="1">
      <c r="A9" s="149" t="s">
        <v>142</v>
      </c>
      <c r="B9" s="175">
        <v>1</v>
      </c>
      <c r="C9" s="176">
        <v>1</v>
      </c>
      <c r="D9" s="176">
        <v>1</v>
      </c>
      <c r="E9" s="176"/>
      <c r="F9" s="176">
        <v>1</v>
      </c>
      <c r="G9" s="176">
        <v>1</v>
      </c>
      <c r="H9" s="176">
        <v>1</v>
      </c>
      <c r="I9" s="176">
        <v>1</v>
      </c>
      <c r="J9" s="176">
        <v>1</v>
      </c>
      <c r="K9" s="176">
        <v>1</v>
      </c>
      <c r="L9" s="176">
        <v>1</v>
      </c>
      <c r="M9" s="176">
        <v>1</v>
      </c>
      <c r="N9" s="176">
        <v>1</v>
      </c>
      <c r="O9" s="176">
        <v>1</v>
      </c>
      <c r="P9" s="177">
        <v>2</v>
      </c>
      <c r="Q9" t="str">
        <f>VLOOKUP(A9,'DM CBGV'!$D$3:$F$133,2,0)</f>
        <v>ĐIỆN</v>
      </c>
    </row>
    <row r="10" spans="1:17" ht="25.35" customHeight="1">
      <c r="A10" s="149" t="s">
        <v>92</v>
      </c>
      <c r="B10" s="175">
        <v>2</v>
      </c>
      <c r="C10" s="176">
        <v>2</v>
      </c>
      <c r="D10" s="176">
        <v>1</v>
      </c>
      <c r="E10" s="176">
        <v>1</v>
      </c>
      <c r="F10" s="176">
        <v>1</v>
      </c>
      <c r="G10" s="176">
        <v>2</v>
      </c>
      <c r="H10" s="176">
        <v>2</v>
      </c>
      <c r="I10" s="176">
        <v>1</v>
      </c>
      <c r="J10" s="176">
        <v>2</v>
      </c>
      <c r="K10" s="176">
        <v>1</v>
      </c>
      <c r="L10" s="176">
        <v>2</v>
      </c>
      <c r="M10" s="176">
        <v>1</v>
      </c>
      <c r="N10" s="176">
        <v>1</v>
      </c>
      <c r="O10" s="176">
        <v>1</v>
      </c>
      <c r="P10" s="177">
        <v>3</v>
      </c>
      <c r="Q10" t="str">
        <f>VLOOKUP(A10,'DM CBGV'!$D$3:$F$133,2,0)</f>
        <v>KH-KT-CNTT</v>
      </c>
    </row>
    <row r="11" spans="1:17" ht="25.35" customHeight="1">
      <c r="A11" s="149" t="s">
        <v>128</v>
      </c>
      <c r="B11" s="175">
        <v>1</v>
      </c>
      <c r="C11" s="176">
        <v>1</v>
      </c>
      <c r="D11" s="176">
        <v>1</v>
      </c>
      <c r="E11" s="176">
        <v>1</v>
      </c>
      <c r="F11" s="176">
        <v>1</v>
      </c>
      <c r="G11" s="176">
        <v>1</v>
      </c>
      <c r="H11" s="176">
        <v>1</v>
      </c>
      <c r="I11" s="176">
        <v>1</v>
      </c>
      <c r="J11" s="176">
        <v>1</v>
      </c>
      <c r="K11" s="176">
        <v>1</v>
      </c>
      <c r="L11" s="176">
        <v>1</v>
      </c>
      <c r="M11" s="176">
        <v>1</v>
      </c>
      <c r="N11" s="176">
        <v>1</v>
      </c>
      <c r="O11" s="176">
        <v>1</v>
      </c>
      <c r="P11" s="177">
        <v>1</v>
      </c>
      <c r="Q11" t="str">
        <f>VLOOKUP(A11,'DM CBGV'!$D$3:$F$133,2,0)</f>
        <v>ĐIỆN</v>
      </c>
    </row>
    <row r="12" spans="1:17" ht="25.35" customHeight="1">
      <c r="A12" s="149" t="s">
        <v>58</v>
      </c>
      <c r="B12" s="175">
        <v>1</v>
      </c>
      <c r="C12" s="176">
        <v>1</v>
      </c>
      <c r="D12" s="176">
        <v>1</v>
      </c>
      <c r="E12" s="176">
        <v>1</v>
      </c>
      <c r="F12" s="176">
        <v>1</v>
      </c>
      <c r="G12" s="176">
        <v>1</v>
      </c>
      <c r="H12" s="176">
        <v>1</v>
      </c>
      <c r="I12" s="176">
        <v>1</v>
      </c>
      <c r="J12" s="176">
        <v>1</v>
      </c>
      <c r="K12" s="176">
        <v>1</v>
      </c>
      <c r="L12" s="176">
        <v>1</v>
      </c>
      <c r="M12" s="176">
        <v>1</v>
      </c>
      <c r="N12" s="176">
        <v>1</v>
      </c>
      <c r="O12" s="176">
        <v>1</v>
      </c>
      <c r="P12" s="177">
        <v>1</v>
      </c>
      <c r="Q12" t="str">
        <f>VLOOKUP(A12,'DM CBGV'!$D$3:$F$133,2,0)</f>
        <v>KH-KT-CNTT</v>
      </c>
    </row>
    <row r="13" spans="1:17" ht="25.35" customHeight="1">
      <c r="A13" s="149" t="s">
        <v>22</v>
      </c>
      <c r="B13" s="175">
        <v>1</v>
      </c>
      <c r="C13" s="176">
        <v>2</v>
      </c>
      <c r="D13" s="176">
        <v>1</v>
      </c>
      <c r="E13" s="176">
        <v>1</v>
      </c>
      <c r="F13" s="176">
        <v>2</v>
      </c>
      <c r="G13" s="176">
        <v>1</v>
      </c>
      <c r="H13" s="176">
        <v>1</v>
      </c>
      <c r="I13" s="176">
        <v>2</v>
      </c>
      <c r="J13" s="176">
        <v>1</v>
      </c>
      <c r="K13" s="176">
        <v>2</v>
      </c>
      <c r="L13" s="176">
        <v>2</v>
      </c>
      <c r="M13" s="176">
        <v>2</v>
      </c>
      <c r="N13" s="176">
        <v>2</v>
      </c>
      <c r="O13" s="176">
        <v>1</v>
      </c>
      <c r="P13" s="177">
        <v>1</v>
      </c>
      <c r="Q13" t="str">
        <f>VLOOKUP(A13,'DM CBGV'!$D$3:$F$133,2,0)</f>
        <v>KH-KT-CNTT</v>
      </c>
    </row>
    <row r="14" spans="1:17" ht="25.35" customHeight="1">
      <c r="A14" s="149" t="s">
        <v>166</v>
      </c>
      <c r="B14" s="175">
        <v>1</v>
      </c>
      <c r="C14" s="176">
        <v>1</v>
      </c>
      <c r="D14" s="176">
        <v>1</v>
      </c>
      <c r="E14" s="176">
        <v>1</v>
      </c>
      <c r="F14" s="176">
        <v>1</v>
      </c>
      <c r="G14" s="176">
        <v>1</v>
      </c>
      <c r="H14" s="176">
        <v>1</v>
      </c>
      <c r="I14" s="176">
        <v>1</v>
      </c>
      <c r="J14" s="176">
        <v>1</v>
      </c>
      <c r="K14" s="176">
        <v>1</v>
      </c>
      <c r="L14" s="176">
        <v>2</v>
      </c>
      <c r="M14" s="176">
        <v>1</v>
      </c>
      <c r="N14" s="176">
        <v>1</v>
      </c>
      <c r="O14" s="176">
        <v>1</v>
      </c>
      <c r="P14" s="177">
        <v>1</v>
      </c>
      <c r="Q14" t="str">
        <f>VLOOKUP(A14,'DM CBGV'!$D$3:$F$133,2,0)</f>
        <v>ĐIỆN</v>
      </c>
    </row>
    <row r="15" spans="1:17" ht="25.35" customHeight="1">
      <c r="A15" s="149" t="s">
        <v>120</v>
      </c>
      <c r="B15" s="175">
        <v>1</v>
      </c>
      <c r="C15" s="176">
        <v>1</v>
      </c>
      <c r="D15" s="176">
        <v>1</v>
      </c>
      <c r="E15" s="176">
        <v>1</v>
      </c>
      <c r="F15" s="176">
        <v>1</v>
      </c>
      <c r="G15" s="176">
        <v>1</v>
      </c>
      <c r="H15" s="176">
        <v>1</v>
      </c>
      <c r="I15" s="176">
        <v>1</v>
      </c>
      <c r="J15" s="176">
        <v>1</v>
      </c>
      <c r="K15" s="176">
        <v>1</v>
      </c>
      <c r="L15" s="176">
        <v>1</v>
      </c>
      <c r="M15" s="176">
        <v>1</v>
      </c>
      <c r="N15" s="176">
        <v>1</v>
      </c>
      <c r="O15" s="176">
        <v>2</v>
      </c>
      <c r="P15" s="177">
        <v>1</v>
      </c>
      <c r="Q15" t="str">
        <f>VLOOKUP(A15,'DM CBGV'!$D$3:$F$133,2,0)</f>
        <v>ĐIỆN</v>
      </c>
    </row>
    <row r="16" spans="1:17" ht="25.35" customHeight="1">
      <c r="A16" s="149" t="s">
        <v>64</v>
      </c>
      <c r="B16" s="175">
        <v>1</v>
      </c>
      <c r="C16" s="176">
        <v>1</v>
      </c>
      <c r="D16" s="176">
        <v>2</v>
      </c>
      <c r="E16" s="176">
        <v>1</v>
      </c>
      <c r="F16" s="176">
        <v>1</v>
      </c>
      <c r="G16" s="176">
        <v>1</v>
      </c>
      <c r="H16" s="176">
        <v>1</v>
      </c>
      <c r="I16" s="176">
        <v>1</v>
      </c>
      <c r="J16" s="176">
        <v>1</v>
      </c>
      <c r="K16" s="176">
        <v>1</v>
      </c>
      <c r="L16" s="176">
        <v>1</v>
      </c>
      <c r="M16" s="176">
        <v>1</v>
      </c>
      <c r="N16" s="176">
        <v>1</v>
      </c>
      <c r="O16" s="176">
        <v>2</v>
      </c>
      <c r="P16" s="177">
        <v>1</v>
      </c>
      <c r="Q16" t="str">
        <f>VLOOKUP(A16,'DM CBGV'!$D$3:$F$133,2,0)</f>
        <v>KH-KT-CNTT</v>
      </c>
    </row>
    <row r="17" spans="1:17" ht="25.35" customHeight="1">
      <c r="A17" s="149" t="s">
        <v>113</v>
      </c>
      <c r="B17" s="175">
        <v>1</v>
      </c>
      <c r="C17" s="176">
        <v>1</v>
      </c>
      <c r="D17" s="176">
        <v>1</v>
      </c>
      <c r="E17" s="176">
        <v>1</v>
      </c>
      <c r="F17" s="176">
        <v>1</v>
      </c>
      <c r="G17" s="176">
        <v>1</v>
      </c>
      <c r="H17" s="176">
        <v>1</v>
      </c>
      <c r="I17" s="176">
        <v>1</v>
      </c>
      <c r="J17" s="176">
        <v>1</v>
      </c>
      <c r="K17" s="176">
        <v>1</v>
      </c>
      <c r="L17" s="176">
        <v>1</v>
      </c>
      <c r="M17" s="176">
        <v>1</v>
      </c>
      <c r="N17" s="176">
        <v>1</v>
      </c>
      <c r="O17" s="176">
        <v>1</v>
      </c>
      <c r="P17" s="177">
        <v>1</v>
      </c>
      <c r="Q17" t="str">
        <f>VLOOKUP(A17,'DM CBGV'!$D$3:$F$133,2,0)</f>
        <v>ĐIỆN</v>
      </c>
    </row>
    <row r="18" spans="1:17" ht="25.35" customHeight="1">
      <c r="A18" s="149" t="s">
        <v>135</v>
      </c>
      <c r="B18" s="175">
        <v>1</v>
      </c>
      <c r="C18" s="176">
        <v>1</v>
      </c>
      <c r="D18" s="176">
        <v>1</v>
      </c>
      <c r="E18" s="176">
        <v>1</v>
      </c>
      <c r="F18" s="176">
        <v>1</v>
      </c>
      <c r="G18" s="176">
        <v>1</v>
      </c>
      <c r="H18" s="176">
        <v>1</v>
      </c>
      <c r="I18" s="176">
        <v>1</v>
      </c>
      <c r="J18" s="176">
        <v>1</v>
      </c>
      <c r="K18" s="176">
        <v>1</v>
      </c>
      <c r="L18" s="176">
        <v>1</v>
      </c>
      <c r="M18" s="176">
        <v>1</v>
      </c>
      <c r="N18" s="176">
        <v>1</v>
      </c>
      <c r="O18" s="176">
        <v>2</v>
      </c>
      <c r="P18" s="177">
        <v>1</v>
      </c>
      <c r="Q18" t="str">
        <f>VLOOKUP(A18,'DM CBGV'!$D$3:$F$133,2,0)</f>
        <v>ĐIỆN</v>
      </c>
    </row>
    <row r="19" spans="1:17" ht="25.35" customHeight="1">
      <c r="A19" s="149" t="s">
        <v>117</v>
      </c>
      <c r="B19" s="175">
        <v>1</v>
      </c>
      <c r="C19" s="176">
        <v>1</v>
      </c>
      <c r="D19" s="176">
        <v>1</v>
      </c>
      <c r="E19" s="176">
        <v>1</v>
      </c>
      <c r="F19" s="176">
        <v>1</v>
      </c>
      <c r="G19" s="176">
        <v>1</v>
      </c>
      <c r="H19" s="176">
        <v>1</v>
      </c>
      <c r="I19" s="176">
        <v>1</v>
      </c>
      <c r="J19" s="176">
        <v>1</v>
      </c>
      <c r="K19" s="176">
        <v>1</v>
      </c>
      <c r="L19" s="176">
        <v>2</v>
      </c>
      <c r="M19" s="176">
        <v>1</v>
      </c>
      <c r="N19" s="176">
        <v>1</v>
      </c>
      <c r="O19" s="176">
        <v>1</v>
      </c>
      <c r="P19" s="177">
        <v>1</v>
      </c>
      <c r="Q19" t="str">
        <f>VLOOKUP(A19,'DM CBGV'!$D$3:$F$133,2,0)</f>
        <v>ĐIỆN</v>
      </c>
    </row>
    <row r="20" spans="1:17" ht="25.35" customHeight="1">
      <c r="A20" s="149" t="s">
        <v>180</v>
      </c>
      <c r="B20" s="175">
        <v>1</v>
      </c>
      <c r="C20" s="176">
        <v>1</v>
      </c>
      <c r="D20" s="176">
        <v>1</v>
      </c>
      <c r="E20" s="176">
        <v>2</v>
      </c>
      <c r="F20" s="176"/>
      <c r="G20" s="176">
        <v>1</v>
      </c>
      <c r="H20" s="176"/>
      <c r="I20" s="176">
        <v>1</v>
      </c>
      <c r="J20" s="176">
        <v>1</v>
      </c>
      <c r="K20" s="176">
        <v>1</v>
      </c>
      <c r="L20" s="176">
        <v>1</v>
      </c>
      <c r="M20" s="176">
        <v>1</v>
      </c>
      <c r="N20" s="176">
        <v>1</v>
      </c>
      <c r="O20" s="176">
        <v>1</v>
      </c>
      <c r="P20" s="177">
        <v>1</v>
      </c>
      <c r="Q20" t="str">
        <f>VLOOKUP(A20,'DM CBGV'!$D$3:$F$133,2,0)</f>
        <v>KH-KT-CNTT</v>
      </c>
    </row>
    <row r="21" spans="1:17" ht="25.35" customHeight="1">
      <c r="A21" s="149" t="s">
        <v>399</v>
      </c>
      <c r="B21" s="175">
        <v>1</v>
      </c>
      <c r="C21" s="176">
        <v>1</v>
      </c>
      <c r="D21" s="176">
        <v>1</v>
      </c>
      <c r="E21" s="176">
        <v>1</v>
      </c>
      <c r="F21" s="176"/>
      <c r="G21" s="176">
        <v>2</v>
      </c>
      <c r="H21" s="176">
        <v>1</v>
      </c>
      <c r="I21" s="176">
        <v>1</v>
      </c>
      <c r="J21" s="176">
        <v>1</v>
      </c>
      <c r="K21" s="176">
        <v>1</v>
      </c>
      <c r="L21" s="176">
        <v>1</v>
      </c>
      <c r="M21" s="176"/>
      <c r="N21" s="176">
        <v>1</v>
      </c>
      <c r="O21" s="176">
        <v>1</v>
      </c>
      <c r="P21" s="177">
        <v>1</v>
      </c>
      <c r="Q21" t="str">
        <f>VLOOKUP(A21,'DM CBGV'!$D$3:$F$133,2,0)</f>
        <v>KH-KT-CNTT</v>
      </c>
    </row>
    <row r="22" spans="1:17" ht="25.35" customHeight="1">
      <c r="A22" s="149" t="s">
        <v>183</v>
      </c>
      <c r="B22" s="175">
        <v>1</v>
      </c>
      <c r="C22" s="176">
        <v>1</v>
      </c>
      <c r="D22" s="176">
        <v>1</v>
      </c>
      <c r="E22" s="176"/>
      <c r="F22" s="176">
        <v>1</v>
      </c>
      <c r="G22" s="176">
        <v>1</v>
      </c>
      <c r="H22" s="176">
        <v>1</v>
      </c>
      <c r="I22" s="176">
        <v>1</v>
      </c>
      <c r="J22" s="176">
        <v>1</v>
      </c>
      <c r="K22" s="176">
        <v>1</v>
      </c>
      <c r="L22" s="176"/>
      <c r="M22" s="176">
        <v>1</v>
      </c>
      <c r="N22" s="176">
        <v>1</v>
      </c>
      <c r="O22" s="176">
        <v>1</v>
      </c>
      <c r="P22" s="177">
        <v>1</v>
      </c>
      <c r="Q22" t="str">
        <f>VLOOKUP(A22,'DM CBGV'!$D$3:$F$133,2,0)</f>
        <v>KH-KT-CNTT</v>
      </c>
    </row>
    <row r="23" spans="1:17" ht="25.35" customHeight="1">
      <c r="A23" s="149" t="s">
        <v>93</v>
      </c>
      <c r="B23" s="175">
        <v>1</v>
      </c>
      <c r="C23" s="176">
        <v>1</v>
      </c>
      <c r="D23" s="176">
        <v>1</v>
      </c>
      <c r="E23" s="176">
        <v>1</v>
      </c>
      <c r="F23" s="176">
        <v>1</v>
      </c>
      <c r="G23" s="176">
        <v>1</v>
      </c>
      <c r="H23" s="176">
        <v>1</v>
      </c>
      <c r="I23" s="176">
        <v>1</v>
      </c>
      <c r="J23" s="176">
        <v>1</v>
      </c>
      <c r="K23" s="176">
        <v>1</v>
      </c>
      <c r="L23" s="176">
        <v>2</v>
      </c>
      <c r="M23" s="176">
        <v>1</v>
      </c>
      <c r="N23" s="176">
        <v>1</v>
      </c>
      <c r="O23" s="176">
        <v>1</v>
      </c>
      <c r="P23" s="177">
        <v>3</v>
      </c>
      <c r="Q23" t="str">
        <f>VLOOKUP(A23,'DM CBGV'!$D$3:$F$133,2,0)</f>
        <v>KH-KT-CNTT</v>
      </c>
    </row>
    <row r="24" spans="1:17" ht="25.35" customHeight="1">
      <c r="A24" s="149" t="s">
        <v>18</v>
      </c>
      <c r="B24" s="175">
        <v>13</v>
      </c>
      <c r="C24" s="176">
        <v>21</v>
      </c>
      <c r="D24" s="176">
        <v>9</v>
      </c>
      <c r="E24" s="176">
        <v>15</v>
      </c>
      <c r="F24" s="176">
        <v>15</v>
      </c>
      <c r="G24" s="176">
        <v>13</v>
      </c>
      <c r="H24" s="176">
        <v>21</v>
      </c>
      <c r="I24" s="176">
        <v>9</v>
      </c>
      <c r="J24" s="176">
        <v>15</v>
      </c>
      <c r="K24" s="176">
        <v>15</v>
      </c>
      <c r="L24" s="176">
        <v>13</v>
      </c>
      <c r="M24" s="176">
        <v>21</v>
      </c>
      <c r="N24" s="176">
        <v>9</v>
      </c>
      <c r="O24" s="176">
        <v>15</v>
      </c>
      <c r="P24" s="177">
        <v>15</v>
      </c>
      <c r="Q24">
        <f>VLOOKUP(A24,'DM CBGV'!$D$3:$F$133,2,0)</f>
        <v>0</v>
      </c>
    </row>
    <row r="25" spans="1:17" ht="25.35" customHeight="1">
      <c r="A25" s="149" t="s">
        <v>105</v>
      </c>
      <c r="B25" s="175">
        <v>12</v>
      </c>
      <c r="C25" s="176">
        <v>12</v>
      </c>
      <c r="D25" s="176">
        <v>12</v>
      </c>
      <c r="E25" s="176">
        <v>12</v>
      </c>
      <c r="F25" s="176">
        <v>12</v>
      </c>
      <c r="G25" s="176">
        <v>4</v>
      </c>
      <c r="H25" s="176">
        <v>4</v>
      </c>
      <c r="I25" s="176">
        <v>4</v>
      </c>
      <c r="J25" s="176">
        <v>4</v>
      </c>
      <c r="K25" s="176">
        <v>4</v>
      </c>
      <c r="L25" s="176"/>
      <c r="M25" s="176"/>
      <c r="N25" s="176"/>
      <c r="O25" s="176"/>
      <c r="P25" s="177"/>
      <c r="Q25" t="str">
        <f>VLOOKUP(A25,'DM CBGV'!$D$3:$F$133,2,0)</f>
        <v>ĐIỆN</v>
      </c>
    </row>
    <row r="26" spans="1:17" ht="25.35" customHeight="1">
      <c r="A26" s="149" t="s">
        <v>39</v>
      </c>
      <c r="B26" s="175">
        <v>1</v>
      </c>
      <c r="C26" s="176">
        <v>1</v>
      </c>
      <c r="D26" s="176">
        <v>1</v>
      </c>
      <c r="E26" s="176">
        <v>1</v>
      </c>
      <c r="F26" s="176">
        <v>1</v>
      </c>
      <c r="G26" s="176">
        <v>1</v>
      </c>
      <c r="H26" s="176">
        <v>1</v>
      </c>
      <c r="I26" s="176">
        <v>1</v>
      </c>
      <c r="J26" s="176">
        <v>1</v>
      </c>
      <c r="K26" s="176">
        <v>1</v>
      </c>
      <c r="L26" s="176">
        <v>1</v>
      </c>
      <c r="M26" s="176">
        <v>1</v>
      </c>
      <c r="N26" s="176">
        <v>1</v>
      </c>
      <c r="O26" s="176">
        <v>1</v>
      </c>
      <c r="P26" s="177">
        <v>1</v>
      </c>
      <c r="Q26" t="str">
        <f>VLOOKUP(A26,'DM CBGV'!$D$3:$F$133,2,0)</f>
        <v>CƠ KHÍ</v>
      </c>
    </row>
    <row r="27" spans="1:17" ht="25.35" customHeight="1">
      <c r="A27" s="149" t="s">
        <v>124</v>
      </c>
      <c r="B27" s="175">
        <v>1</v>
      </c>
      <c r="C27" s="176">
        <v>1</v>
      </c>
      <c r="D27" s="176">
        <v>1</v>
      </c>
      <c r="E27" s="176">
        <v>1</v>
      </c>
      <c r="F27" s="176">
        <v>1</v>
      </c>
      <c r="G27" s="176">
        <v>1</v>
      </c>
      <c r="H27" s="176">
        <v>1</v>
      </c>
      <c r="I27" s="176">
        <v>1</v>
      </c>
      <c r="J27" s="176">
        <v>1</v>
      </c>
      <c r="K27" s="176">
        <v>1</v>
      </c>
      <c r="L27" s="176">
        <v>1</v>
      </c>
      <c r="M27" s="176">
        <v>1</v>
      </c>
      <c r="N27" s="176">
        <v>1</v>
      </c>
      <c r="O27" s="176">
        <v>1</v>
      </c>
      <c r="P27" s="177">
        <v>1</v>
      </c>
      <c r="Q27" t="str">
        <f>VLOOKUP(A27,'DM CBGV'!$D$3:$F$133,2,0)</f>
        <v>ĐIỆN</v>
      </c>
    </row>
    <row r="28" spans="1:17" ht="25.35" customHeight="1">
      <c r="A28" s="149" t="s">
        <v>195</v>
      </c>
      <c r="B28" s="175">
        <v>1</v>
      </c>
      <c r="C28" s="176"/>
      <c r="D28" s="176">
        <v>1</v>
      </c>
      <c r="E28" s="176">
        <v>2</v>
      </c>
      <c r="F28" s="176">
        <v>1</v>
      </c>
      <c r="G28" s="176">
        <v>1</v>
      </c>
      <c r="H28" s="176"/>
      <c r="I28" s="176">
        <v>1</v>
      </c>
      <c r="J28" s="176">
        <v>1</v>
      </c>
      <c r="K28" s="176">
        <v>1</v>
      </c>
      <c r="L28" s="176">
        <v>1</v>
      </c>
      <c r="M28" s="176"/>
      <c r="N28" s="176">
        <v>1</v>
      </c>
      <c r="O28" s="176">
        <v>1</v>
      </c>
      <c r="P28" s="177">
        <v>1</v>
      </c>
      <c r="Q28" t="str">
        <f>VLOOKUP(A28,'DM CBGV'!$D$3:$F$133,2,0)</f>
        <v>KH-KT-CNTT</v>
      </c>
    </row>
    <row r="29" spans="1:17" ht="25.35" customHeight="1">
      <c r="A29" s="149" t="s">
        <v>61</v>
      </c>
      <c r="B29" s="175">
        <v>1</v>
      </c>
      <c r="C29" s="176"/>
      <c r="D29" s="176">
        <v>1</v>
      </c>
      <c r="E29" s="176">
        <v>1</v>
      </c>
      <c r="F29" s="176">
        <v>1</v>
      </c>
      <c r="G29" s="176">
        <v>1</v>
      </c>
      <c r="H29" s="176">
        <v>1</v>
      </c>
      <c r="I29" s="176">
        <v>1</v>
      </c>
      <c r="J29" s="176"/>
      <c r="K29" s="176">
        <v>1</v>
      </c>
      <c r="L29" s="176">
        <v>1</v>
      </c>
      <c r="M29" s="176">
        <v>1</v>
      </c>
      <c r="N29" s="176"/>
      <c r="O29" s="176">
        <v>1</v>
      </c>
      <c r="P29" s="177"/>
      <c r="Q29" t="str">
        <f>VLOOKUP(A29,'DM CBGV'!$D$3:$F$133,2,0)</f>
        <v>CƠ KHÍ</v>
      </c>
    </row>
    <row r="30" spans="1:17" ht="25.35" customHeight="1">
      <c r="A30" s="149" t="s">
        <v>140</v>
      </c>
      <c r="B30" s="175"/>
      <c r="C30" s="176">
        <v>1</v>
      </c>
      <c r="D30" s="176">
        <v>1</v>
      </c>
      <c r="E30" s="176">
        <v>1</v>
      </c>
      <c r="F30" s="176">
        <v>1</v>
      </c>
      <c r="G30" s="176">
        <v>1</v>
      </c>
      <c r="H30" s="176">
        <v>1</v>
      </c>
      <c r="I30" s="176">
        <v>1</v>
      </c>
      <c r="J30" s="176">
        <v>1</v>
      </c>
      <c r="K30" s="176">
        <v>1</v>
      </c>
      <c r="L30" s="176">
        <v>1</v>
      </c>
      <c r="M30" s="176">
        <v>1</v>
      </c>
      <c r="N30" s="176">
        <v>1</v>
      </c>
      <c r="O30" s="176">
        <v>1</v>
      </c>
      <c r="P30" s="177">
        <v>1</v>
      </c>
      <c r="Q30" t="str">
        <f>VLOOKUP(A30,'DM CBGV'!$D$3:$F$133,2,0)</f>
        <v>ĐIỆN</v>
      </c>
    </row>
    <row r="31" spans="1:17" ht="25.35" customHeight="1">
      <c r="A31" s="149" t="s">
        <v>91</v>
      </c>
      <c r="B31" s="175">
        <v>1</v>
      </c>
      <c r="C31" s="176">
        <v>1</v>
      </c>
      <c r="D31" s="176">
        <v>2</v>
      </c>
      <c r="E31" s="176">
        <v>3</v>
      </c>
      <c r="F31" s="176">
        <v>3</v>
      </c>
      <c r="G31" s="176">
        <v>2</v>
      </c>
      <c r="H31" s="176">
        <v>3</v>
      </c>
      <c r="I31" s="176">
        <v>2</v>
      </c>
      <c r="J31" s="176">
        <v>1</v>
      </c>
      <c r="K31" s="176">
        <v>2</v>
      </c>
      <c r="L31" s="176">
        <v>3</v>
      </c>
      <c r="M31" s="176">
        <v>2</v>
      </c>
      <c r="N31" s="176">
        <v>2</v>
      </c>
      <c r="O31" s="176">
        <v>1</v>
      </c>
      <c r="P31" s="177">
        <v>1</v>
      </c>
      <c r="Q31" t="str">
        <f>VLOOKUP(A31,'DM CBGV'!$D$3:$F$133,2,0)</f>
        <v>KH-KT-CNTT</v>
      </c>
    </row>
    <row r="32" spans="1:17" ht="25.35" customHeight="1">
      <c r="A32" s="149" t="s">
        <v>151</v>
      </c>
      <c r="B32" s="175">
        <v>1</v>
      </c>
      <c r="C32" s="176">
        <v>1</v>
      </c>
      <c r="D32" s="176">
        <v>1</v>
      </c>
      <c r="E32" s="176">
        <v>1</v>
      </c>
      <c r="F32" s="176">
        <v>1</v>
      </c>
      <c r="G32" s="176">
        <v>1</v>
      </c>
      <c r="H32" s="176"/>
      <c r="I32" s="176">
        <v>1</v>
      </c>
      <c r="J32" s="176">
        <v>1</v>
      </c>
      <c r="K32" s="176">
        <v>1</v>
      </c>
      <c r="L32" s="176">
        <v>1</v>
      </c>
      <c r="M32" s="176"/>
      <c r="N32" s="176">
        <v>1</v>
      </c>
      <c r="O32" s="176">
        <v>1</v>
      </c>
      <c r="P32" s="177">
        <v>1</v>
      </c>
      <c r="Q32" t="str">
        <f>VLOOKUP(A32,'DM CBGV'!$D$3:$F$133,2,0)</f>
        <v>ĐIỆN</v>
      </c>
    </row>
    <row r="33" spans="1:17" ht="25.35" customHeight="1">
      <c r="A33" s="149" t="s">
        <v>68</v>
      </c>
      <c r="B33" s="175"/>
      <c r="C33" s="176">
        <v>1</v>
      </c>
      <c r="D33" s="176">
        <v>1</v>
      </c>
      <c r="E33" s="176">
        <v>1</v>
      </c>
      <c r="F33" s="176"/>
      <c r="G33" s="176"/>
      <c r="H33" s="176"/>
      <c r="I33" s="176">
        <v>1</v>
      </c>
      <c r="J33" s="176">
        <v>1</v>
      </c>
      <c r="K33" s="176">
        <v>1</v>
      </c>
      <c r="L33" s="176">
        <v>1</v>
      </c>
      <c r="M33" s="176"/>
      <c r="N33" s="176">
        <v>1</v>
      </c>
      <c r="O33" s="176">
        <v>1</v>
      </c>
      <c r="P33" s="177"/>
      <c r="Q33" t="str">
        <f>VLOOKUP(A33,'DM CBGV'!$D$3:$F$133,2,0)</f>
        <v>CƠ KHÍ</v>
      </c>
    </row>
    <row r="34" spans="1:17" ht="25.35" customHeight="1">
      <c r="A34" s="149" t="s">
        <v>98</v>
      </c>
      <c r="B34" s="175">
        <v>2</v>
      </c>
      <c r="C34" s="176"/>
      <c r="D34" s="176"/>
      <c r="E34" s="176">
        <v>1</v>
      </c>
      <c r="F34" s="176">
        <v>1</v>
      </c>
      <c r="G34" s="176"/>
      <c r="H34" s="176"/>
      <c r="I34" s="176">
        <v>1</v>
      </c>
      <c r="J34" s="176">
        <v>1</v>
      </c>
      <c r="K34" s="176">
        <v>2</v>
      </c>
      <c r="L34" s="176"/>
      <c r="M34" s="176">
        <v>1</v>
      </c>
      <c r="N34" s="176">
        <v>1</v>
      </c>
      <c r="O34" s="176">
        <v>1</v>
      </c>
      <c r="P34" s="177">
        <v>2</v>
      </c>
      <c r="Q34" t="str">
        <f>VLOOKUP(A34,'DM CBGV'!$D$3:$F$133,2,0)</f>
        <v>KH-KT-CNTT</v>
      </c>
    </row>
    <row r="35" spans="1:17" ht="25.35" customHeight="1">
      <c r="A35" s="149" t="s">
        <v>112</v>
      </c>
      <c r="B35" s="175">
        <v>1</v>
      </c>
      <c r="C35" s="176">
        <v>1</v>
      </c>
      <c r="D35" s="176">
        <v>2</v>
      </c>
      <c r="E35" s="176">
        <v>1</v>
      </c>
      <c r="F35" s="176">
        <v>1</v>
      </c>
      <c r="G35" s="176">
        <v>1</v>
      </c>
      <c r="H35" s="176">
        <v>1</v>
      </c>
      <c r="I35" s="176">
        <v>1</v>
      </c>
      <c r="J35" s="176">
        <v>1</v>
      </c>
      <c r="K35" s="176">
        <v>1</v>
      </c>
      <c r="L35" s="176">
        <v>1</v>
      </c>
      <c r="M35" s="176">
        <v>1</v>
      </c>
      <c r="N35" s="176">
        <v>2</v>
      </c>
      <c r="O35" s="176">
        <v>1</v>
      </c>
      <c r="P35" s="177">
        <v>1</v>
      </c>
      <c r="Q35" t="str">
        <f>VLOOKUP(A35,'DM CBGV'!$D$3:$F$133,2,0)</f>
        <v>ĐIỆN</v>
      </c>
    </row>
    <row r="36" spans="1:17" ht="25.35" customHeight="1">
      <c r="A36" s="149" t="s">
        <v>155</v>
      </c>
      <c r="B36" s="175">
        <v>1</v>
      </c>
      <c r="C36" s="176">
        <v>1</v>
      </c>
      <c r="D36" s="176">
        <v>2</v>
      </c>
      <c r="E36" s="176">
        <v>1</v>
      </c>
      <c r="F36" s="176">
        <v>1</v>
      </c>
      <c r="G36" s="176">
        <v>1</v>
      </c>
      <c r="H36" s="176">
        <v>1</v>
      </c>
      <c r="I36" s="176">
        <v>1</v>
      </c>
      <c r="J36" s="176">
        <v>1</v>
      </c>
      <c r="K36" s="176">
        <v>1</v>
      </c>
      <c r="L36" s="176">
        <v>1</v>
      </c>
      <c r="M36" s="176">
        <v>2</v>
      </c>
      <c r="N36" s="176">
        <v>1</v>
      </c>
      <c r="O36" s="176">
        <v>1</v>
      </c>
      <c r="P36" s="177">
        <v>1</v>
      </c>
      <c r="Q36" t="str">
        <f>VLOOKUP(A36,'DM CBGV'!$D$3:$F$133,2,0)</f>
        <v>ĐIỆN</v>
      </c>
    </row>
    <row r="37" spans="1:17" ht="25.35" customHeight="1">
      <c r="A37" s="149" t="s">
        <v>75</v>
      </c>
      <c r="B37" s="175">
        <v>1</v>
      </c>
      <c r="C37" s="176"/>
      <c r="D37" s="176">
        <v>1</v>
      </c>
      <c r="E37" s="176">
        <v>1</v>
      </c>
      <c r="F37" s="176">
        <v>1</v>
      </c>
      <c r="G37" s="176">
        <v>1</v>
      </c>
      <c r="H37" s="176">
        <v>1</v>
      </c>
      <c r="I37" s="176">
        <v>1</v>
      </c>
      <c r="J37" s="176">
        <v>1</v>
      </c>
      <c r="K37" s="176">
        <v>1</v>
      </c>
      <c r="L37" s="176"/>
      <c r="M37" s="176">
        <v>1</v>
      </c>
      <c r="N37" s="176">
        <v>1</v>
      </c>
      <c r="O37" s="176">
        <v>1</v>
      </c>
      <c r="P37" s="177">
        <v>1</v>
      </c>
      <c r="Q37" t="str">
        <f>VLOOKUP(A37,'DM CBGV'!$D$3:$F$133,2,0)</f>
        <v>CNOT</v>
      </c>
    </row>
    <row r="38" spans="1:17" ht="25.35" customHeight="1">
      <c r="A38" s="149" t="s">
        <v>41</v>
      </c>
      <c r="B38" s="175">
        <v>1</v>
      </c>
      <c r="C38" s="176">
        <v>1</v>
      </c>
      <c r="D38" s="176">
        <v>1</v>
      </c>
      <c r="E38" s="176">
        <v>1</v>
      </c>
      <c r="F38" s="176">
        <v>1</v>
      </c>
      <c r="G38" s="176">
        <v>1</v>
      </c>
      <c r="H38" s="176">
        <v>1</v>
      </c>
      <c r="I38" s="176"/>
      <c r="J38" s="176">
        <v>1</v>
      </c>
      <c r="K38" s="176">
        <v>1</v>
      </c>
      <c r="L38" s="176"/>
      <c r="M38" s="176">
        <v>1</v>
      </c>
      <c r="N38" s="176">
        <v>1</v>
      </c>
      <c r="O38" s="176">
        <v>1</v>
      </c>
      <c r="P38" s="177">
        <v>1</v>
      </c>
      <c r="Q38" t="str">
        <f>VLOOKUP(A38,'DM CBGV'!$D$3:$F$133,2,0)</f>
        <v>CƠ KHÍ</v>
      </c>
    </row>
    <row r="39" spans="1:17" ht="25.35" customHeight="1">
      <c r="A39" s="149" t="s">
        <v>306</v>
      </c>
      <c r="B39" s="175">
        <v>1</v>
      </c>
      <c r="C39" s="176">
        <v>1</v>
      </c>
      <c r="D39" s="176">
        <v>1</v>
      </c>
      <c r="E39" s="176">
        <v>1</v>
      </c>
      <c r="F39" s="176">
        <v>1</v>
      </c>
      <c r="G39" s="176">
        <v>1</v>
      </c>
      <c r="H39" s="176">
        <v>1</v>
      </c>
      <c r="I39" s="176">
        <v>1</v>
      </c>
      <c r="J39" s="176"/>
      <c r="K39" s="176">
        <v>1</v>
      </c>
      <c r="L39" s="176">
        <v>1</v>
      </c>
      <c r="M39" s="176">
        <v>1</v>
      </c>
      <c r="N39" s="176">
        <v>1</v>
      </c>
      <c r="O39" s="176"/>
      <c r="P39" s="177">
        <v>1</v>
      </c>
      <c r="Q39" t="str">
        <f>VLOOKUP(A39,'DM CBGV'!$D$3:$F$133,2,0)</f>
        <v>CƠ KHÍ</v>
      </c>
    </row>
    <row r="40" spans="1:17" ht="25.35" customHeight="1">
      <c r="A40" s="149" t="s">
        <v>73</v>
      </c>
      <c r="B40" s="175">
        <v>1</v>
      </c>
      <c r="C40" s="176">
        <v>1</v>
      </c>
      <c r="D40" s="176"/>
      <c r="E40" s="176"/>
      <c r="F40" s="176">
        <v>1</v>
      </c>
      <c r="G40" s="176">
        <v>1</v>
      </c>
      <c r="H40" s="176">
        <v>1</v>
      </c>
      <c r="I40" s="176">
        <v>1</v>
      </c>
      <c r="J40" s="176">
        <v>1</v>
      </c>
      <c r="K40" s="176"/>
      <c r="L40" s="176">
        <v>1</v>
      </c>
      <c r="M40" s="176">
        <v>1</v>
      </c>
      <c r="N40" s="176">
        <v>1</v>
      </c>
      <c r="O40" s="176">
        <v>1</v>
      </c>
      <c r="P40" s="177"/>
      <c r="Q40" t="str">
        <f>VLOOKUP(A40,'DM CBGV'!$D$3:$F$133,2,0)</f>
        <v>CNOT</v>
      </c>
    </row>
    <row r="41" spans="1:17" ht="25.35" customHeight="1">
      <c r="A41" s="149" t="s">
        <v>160</v>
      </c>
      <c r="B41" s="175">
        <v>1</v>
      </c>
      <c r="C41" s="176">
        <v>1</v>
      </c>
      <c r="D41" s="176">
        <v>1</v>
      </c>
      <c r="E41" s="176">
        <v>1</v>
      </c>
      <c r="F41" s="176">
        <v>1</v>
      </c>
      <c r="G41" s="176">
        <v>1</v>
      </c>
      <c r="H41" s="176">
        <v>1</v>
      </c>
      <c r="I41" s="176">
        <v>1</v>
      </c>
      <c r="J41" s="176">
        <v>1</v>
      </c>
      <c r="K41" s="176">
        <v>1</v>
      </c>
      <c r="L41" s="176">
        <v>1</v>
      </c>
      <c r="M41" s="176">
        <v>1</v>
      </c>
      <c r="N41" s="176">
        <v>1</v>
      </c>
      <c r="O41" s="176">
        <v>1</v>
      </c>
      <c r="P41" s="177">
        <v>1</v>
      </c>
      <c r="Q41" t="str">
        <f>VLOOKUP(A41,'DM CBGV'!$D$3:$F$133,2,0)</f>
        <v>ĐIỆN</v>
      </c>
    </row>
    <row r="42" spans="1:17" ht="25.35" customHeight="1">
      <c r="A42" s="149" t="s">
        <v>26</v>
      </c>
      <c r="B42" s="175">
        <v>1</v>
      </c>
      <c r="C42" s="176">
        <v>1</v>
      </c>
      <c r="D42" s="176">
        <v>1</v>
      </c>
      <c r="E42" s="176">
        <v>1</v>
      </c>
      <c r="F42" s="176">
        <v>1</v>
      </c>
      <c r="G42" s="176">
        <v>1</v>
      </c>
      <c r="H42" s="176">
        <v>1</v>
      </c>
      <c r="I42" s="176">
        <v>1</v>
      </c>
      <c r="J42" s="176">
        <v>1</v>
      </c>
      <c r="K42" s="176">
        <v>1</v>
      </c>
      <c r="L42" s="176">
        <v>1</v>
      </c>
      <c r="M42" s="176">
        <v>1</v>
      </c>
      <c r="N42" s="176">
        <v>1</v>
      </c>
      <c r="O42" s="176">
        <v>1</v>
      </c>
      <c r="P42" s="177">
        <v>1</v>
      </c>
      <c r="Q42" t="str">
        <f>VLOOKUP(A42,'DM CBGV'!$D$3:$F$133,2,0)</f>
        <v>CNOT</v>
      </c>
    </row>
    <row r="43" spans="1:17" ht="25.35" customHeight="1">
      <c r="A43" s="149" t="s">
        <v>31</v>
      </c>
      <c r="B43" s="175">
        <v>1</v>
      </c>
      <c r="C43" s="176"/>
      <c r="D43" s="176">
        <v>1</v>
      </c>
      <c r="E43" s="176">
        <v>1</v>
      </c>
      <c r="F43" s="176">
        <v>1</v>
      </c>
      <c r="G43" s="176">
        <v>1</v>
      </c>
      <c r="H43" s="176">
        <v>1</v>
      </c>
      <c r="I43" s="176">
        <v>1</v>
      </c>
      <c r="J43" s="176">
        <v>1</v>
      </c>
      <c r="K43" s="176">
        <v>1</v>
      </c>
      <c r="L43" s="176">
        <v>1</v>
      </c>
      <c r="M43" s="176">
        <v>1</v>
      </c>
      <c r="N43" s="176">
        <v>1</v>
      </c>
      <c r="O43" s="176">
        <v>1</v>
      </c>
      <c r="P43" s="177">
        <v>1</v>
      </c>
      <c r="Q43" t="str">
        <f>VLOOKUP(A43,'DM CBGV'!$D$3:$F$133,2,0)</f>
        <v>KH-KT-CNTT</v>
      </c>
    </row>
    <row r="44" spans="1:17" ht="25.35" customHeight="1">
      <c r="A44" s="149" t="s">
        <v>153</v>
      </c>
      <c r="B44" s="175">
        <v>1</v>
      </c>
      <c r="C44" s="176">
        <v>1</v>
      </c>
      <c r="D44" s="176"/>
      <c r="E44" s="176">
        <v>1</v>
      </c>
      <c r="F44" s="176">
        <v>1</v>
      </c>
      <c r="G44" s="176">
        <v>1</v>
      </c>
      <c r="H44" s="176">
        <v>1</v>
      </c>
      <c r="I44" s="176">
        <v>1</v>
      </c>
      <c r="J44" s="176">
        <v>1</v>
      </c>
      <c r="K44" s="176">
        <v>1</v>
      </c>
      <c r="L44" s="176">
        <v>1</v>
      </c>
      <c r="M44" s="176">
        <v>2</v>
      </c>
      <c r="N44" s="176">
        <v>1</v>
      </c>
      <c r="O44" s="176">
        <v>1</v>
      </c>
      <c r="P44" s="177">
        <v>2</v>
      </c>
      <c r="Q44" t="str">
        <f>VLOOKUP(A44,'DM CBGV'!$D$3:$F$133,2,0)</f>
        <v>ĐIỆN</v>
      </c>
    </row>
    <row r="45" spans="1:17" ht="25.35" customHeight="1">
      <c r="A45" s="152" t="s">
        <v>103</v>
      </c>
      <c r="B45" s="175"/>
      <c r="C45" s="176">
        <v>2</v>
      </c>
      <c r="D45" s="176">
        <v>2</v>
      </c>
      <c r="E45" s="176">
        <v>1</v>
      </c>
      <c r="F45" s="176">
        <v>1</v>
      </c>
      <c r="G45" s="176">
        <v>2</v>
      </c>
      <c r="H45" s="176">
        <v>1</v>
      </c>
      <c r="I45" s="176">
        <v>2</v>
      </c>
      <c r="J45" s="176">
        <v>2</v>
      </c>
      <c r="K45" s="176">
        <v>1</v>
      </c>
      <c r="L45" s="176"/>
      <c r="M45" s="176">
        <v>2</v>
      </c>
      <c r="N45" s="176">
        <v>2</v>
      </c>
      <c r="O45" s="176">
        <v>1</v>
      </c>
      <c r="P45" s="177">
        <v>1</v>
      </c>
      <c r="Q45" t="str">
        <f>VLOOKUP(A45,'DM CBGV'!$D$3:$F$133,2,0)</f>
        <v>CƠ KHÍ</v>
      </c>
    </row>
    <row r="46" spans="1:17" ht="25.35" customHeight="1">
      <c r="A46" s="149" t="s">
        <v>106</v>
      </c>
      <c r="B46" s="175">
        <v>1</v>
      </c>
      <c r="C46" s="176">
        <v>1</v>
      </c>
      <c r="D46" s="176">
        <v>1</v>
      </c>
      <c r="E46" s="176">
        <v>1</v>
      </c>
      <c r="F46" s="176">
        <v>1</v>
      </c>
      <c r="G46" s="176">
        <v>1</v>
      </c>
      <c r="H46" s="176">
        <v>1</v>
      </c>
      <c r="I46" s="176">
        <v>1</v>
      </c>
      <c r="J46" s="176">
        <v>1</v>
      </c>
      <c r="K46" s="176">
        <v>1</v>
      </c>
      <c r="L46" s="176">
        <v>1</v>
      </c>
      <c r="M46" s="176">
        <v>1</v>
      </c>
      <c r="N46" s="176">
        <v>1</v>
      </c>
      <c r="O46" s="176">
        <v>1</v>
      </c>
      <c r="P46" s="177">
        <v>1</v>
      </c>
      <c r="Q46" t="str">
        <f>VLOOKUP(A46,'DM CBGV'!$D$3:$F$133,2,0)</f>
        <v>ĐIỆN</v>
      </c>
    </row>
    <row r="47" spans="1:17" ht="25.35" customHeight="1">
      <c r="A47" s="149" t="s">
        <v>37</v>
      </c>
      <c r="B47" s="175">
        <v>1</v>
      </c>
      <c r="C47" s="176"/>
      <c r="D47" s="176">
        <v>1</v>
      </c>
      <c r="E47" s="176">
        <v>1</v>
      </c>
      <c r="F47" s="176">
        <v>1</v>
      </c>
      <c r="G47" s="176">
        <v>1</v>
      </c>
      <c r="H47" s="176">
        <v>1</v>
      </c>
      <c r="I47" s="176">
        <v>1</v>
      </c>
      <c r="J47" s="176">
        <v>1</v>
      </c>
      <c r="K47" s="176">
        <v>1</v>
      </c>
      <c r="L47" s="176">
        <v>1</v>
      </c>
      <c r="M47" s="176">
        <v>1</v>
      </c>
      <c r="N47" s="176">
        <v>1</v>
      </c>
      <c r="O47" s="176"/>
      <c r="P47" s="177">
        <v>1</v>
      </c>
      <c r="Q47" t="str">
        <f>VLOOKUP(A47,'DM CBGV'!$D$3:$F$133,2,0)</f>
        <v>CƠ KHÍ</v>
      </c>
    </row>
    <row r="48" spans="1:17" ht="25.35" customHeight="1">
      <c r="A48" s="149" t="s">
        <v>53</v>
      </c>
      <c r="B48" s="175">
        <v>1</v>
      </c>
      <c r="C48" s="176">
        <v>1</v>
      </c>
      <c r="D48" s="176">
        <v>1</v>
      </c>
      <c r="E48" s="176">
        <v>1</v>
      </c>
      <c r="F48" s="176"/>
      <c r="G48" s="176">
        <v>1</v>
      </c>
      <c r="H48" s="176"/>
      <c r="I48" s="176">
        <v>1</v>
      </c>
      <c r="J48" s="176">
        <v>1</v>
      </c>
      <c r="K48" s="176">
        <v>1</v>
      </c>
      <c r="L48" s="176">
        <v>1</v>
      </c>
      <c r="M48" s="176">
        <v>1</v>
      </c>
      <c r="N48" s="176">
        <v>1</v>
      </c>
      <c r="O48" s="176">
        <v>1</v>
      </c>
      <c r="P48" s="177"/>
      <c r="Q48" t="str">
        <f>VLOOKUP(A48,'DM CBGV'!$D$3:$F$133,2,0)</f>
        <v>CƠ KHÍ</v>
      </c>
    </row>
    <row r="49" spans="1:17" ht="25.35" customHeight="1">
      <c r="A49" s="152" t="s">
        <v>122</v>
      </c>
      <c r="B49" s="175">
        <v>1</v>
      </c>
      <c r="C49" s="176">
        <v>1</v>
      </c>
      <c r="D49" s="176">
        <v>1</v>
      </c>
      <c r="E49" s="176">
        <v>1</v>
      </c>
      <c r="F49" s="176">
        <v>1</v>
      </c>
      <c r="G49" s="176">
        <v>1</v>
      </c>
      <c r="H49" s="176">
        <v>1</v>
      </c>
      <c r="I49" s="176">
        <v>1</v>
      </c>
      <c r="J49" s="176">
        <v>1</v>
      </c>
      <c r="K49" s="176">
        <v>1</v>
      </c>
      <c r="L49" s="176">
        <v>1</v>
      </c>
      <c r="M49" s="176">
        <v>1</v>
      </c>
      <c r="N49" s="176">
        <v>1</v>
      </c>
      <c r="O49" s="176">
        <v>1</v>
      </c>
      <c r="P49" s="177">
        <v>1</v>
      </c>
      <c r="Q49" t="str">
        <f>VLOOKUP(A49,'DM CBGV'!$D$3:$F$133,2,0)</f>
        <v>ĐIỆN</v>
      </c>
    </row>
    <row r="50" spans="1:17" ht="25.35" customHeight="1">
      <c r="A50" s="149" t="s">
        <v>20</v>
      </c>
      <c r="B50" s="175">
        <v>1</v>
      </c>
      <c r="C50" s="176">
        <v>1</v>
      </c>
      <c r="D50" s="176">
        <v>1</v>
      </c>
      <c r="E50" s="176">
        <v>1</v>
      </c>
      <c r="F50" s="176">
        <v>1</v>
      </c>
      <c r="G50" s="176">
        <v>1</v>
      </c>
      <c r="H50" s="176">
        <v>1</v>
      </c>
      <c r="I50" s="176">
        <v>1</v>
      </c>
      <c r="J50" s="176">
        <v>1</v>
      </c>
      <c r="K50" s="176">
        <v>1</v>
      </c>
      <c r="L50" s="176">
        <v>1</v>
      </c>
      <c r="M50" s="176">
        <v>1</v>
      </c>
      <c r="N50" s="176">
        <v>1</v>
      </c>
      <c r="O50" s="176">
        <v>1</v>
      </c>
      <c r="P50" s="177">
        <v>1</v>
      </c>
      <c r="Q50" t="str">
        <f>VLOOKUP(A50,'DM CBGV'!$D$3:$F$133,2,0)</f>
        <v>CNOT</v>
      </c>
    </row>
    <row r="51" spans="1:17" ht="25.35" customHeight="1">
      <c r="A51" s="149" t="s">
        <v>101</v>
      </c>
      <c r="B51" s="175">
        <v>1</v>
      </c>
      <c r="C51" s="176">
        <v>1</v>
      </c>
      <c r="D51" s="176">
        <v>1</v>
      </c>
      <c r="E51" s="176">
        <v>1</v>
      </c>
      <c r="F51" s="176"/>
      <c r="G51" s="176">
        <v>1</v>
      </c>
      <c r="H51" s="176"/>
      <c r="I51" s="176">
        <v>1</v>
      </c>
      <c r="J51" s="176">
        <v>1</v>
      </c>
      <c r="K51" s="176">
        <v>1</v>
      </c>
      <c r="L51" s="176">
        <v>1</v>
      </c>
      <c r="M51" s="176">
        <v>1</v>
      </c>
      <c r="N51" s="176">
        <v>1</v>
      </c>
      <c r="O51" s="176"/>
      <c r="P51" s="177">
        <v>2</v>
      </c>
      <c r="Q51" t="str">
        <f>VLOOKUP(A51,'DM CBGV'!$D$3:$F$133,2,0)</f>
        <v>CƠ KHÍ</v>
      </c>
    </row>
    <row r="52" spans="1:17" ht="25.35" customHeight="1">
      <c r="A52" s="149" t="s">
        <v>108</v>
      </c>
      <c r="B52" s="175">
        <v>1</v>
      </c>
      <c r="C52" s="176">
        <v>1</v>
      </c>
      <c r="D52" s="176">
        <v>1</v>
      </c>
      <c r="E52" s="176"/>
      <c r="F52" s="176">
        <v>1</v>
      </c>
      <c r="G52" s="176">
        <v>1</v>
      </c>
      <c r="H52" s="176"/>
      <c r="I52" s="176">
        <v>1</v>
      </c>
      <c r="J52" s="176">
        <v>1</v>
      </c>
      <c r="K52" s="176">
        <v>1</v>
      </c>
      <c r="L52" s="176">
        <v>1</v>
      </c>
      <c r="M52" s="176">
        <v>1</v>
      </c>
      <c r="N52" s="176">
        <v>1</v>
      </c>
      <c r="O52" s="176">
        <v>1</v>
      </c>
      <c r="P52" s="177">
        <v>1</v>
      </c>
      <c r="Q52" t="str">
        <f>VLOOKUP(A52,'DM CBGV'!$D$3:$F$133,2,0)</f>
        <v>CƠ KHÍ</v>
      </c>
    </row>
    <row r="53" spans="1:17" ht="25.35" customHeight="1">
      <c r="A53" s="149" t="s">
        <v>146</v>
      </c>
      <c r="B53" s="175">
        <v>1</v>
      </c>
      <c r="C53" s="176">
        <v>1</v>
      </c>
      <c r="D53" s="176">
        <v>1</v>
      </c>
      <c r="E53" s="176">
        <v>1</v>
      </c>
      <c r="F53" s="176">
        <v>1</v>
      </c>
      <c r="G53" s="176">
        <v>1</v>
      </c>
      <c r="H53" s="176">
        <v>1</v>
      </c>
      <c r="I53" s="176">
        <v>1</v>
      </c>
      <c r="J53" s="176">
        <v>1</v>
      </c>
      <c r="K53" s="176">
        <v>1</v>
      </c>
      <c r="L53" s="176">
        <v>1</v>
      </c>
      <c r="M53" s="176">
        <v>1</v>
      </c>
      <c r="N53" s="176">
        <v>1</v>
      </c>
      <c r="O53" s="176">
        <v>2</v>
      </c>
      <c r="P53" s="177">
        <v>1</v>
      </c>
      <c r="Q53" t="str">
        <f>VLOOKUP(A53,'DM CBGV'!$D$3:$F$133,2,0)</f>
        <v>ĐIỆN</v>
      </c>
    </row>
    <row r="54" spans="1:17" ht="25.35" customHeight="1">
      <c r="A54" s="149" t="s">
        <v>208</v>
      </c>
      <c r="B54" s="175">
        <v>3</v>
      </c>
      <c r="C54" s="176">
        <v>1</v>
      </c>
      <c r="D54" s="176">
        <v>1</v>
      </c>
      <c r="E54" s="176">
        <v>3</v>
      </c>
      <c r="F54" s="176">
        <v>3</v>
      </c>
      <c r="G54" s="176">
        <v>3</v>
      </c>
      <c r="H54" s="176">
        <v>4</v>
      </c>
      <c r="I54" s="176">
        <v>4</v>
      </c>
      <c r="J54" s="176">
        <v>6</v>
      </c>
      <c r="K54" s="176">
        <v>6</v>
      </c>
      <c r="L54" s="176">
        <v>4</v>
      </c>
      <c r="M54" s="176">
        <v>7</v>
      </c>
      <c r="N54" s="176">
        <v>4</v>
      </c>
      <c r="O54" s="176">
        <v>6</v>
      </c>
      <c r="P54" s="177">
        <v>7</v>
      </c>
      <c r="Q54" t="e">
        <f>VLOOKUP(A54,'DM CBGV'!$D$3:$F$133,2,0)</f>
        <v>#N/A</v>
      </c>
    </row>
    <row r="55" spans="1:17" ht="25.35" customHeight="1">
      <c r="A55" s="149" t="s">
        <v>423</v>
      </c>
      <c r="B55" s="175"/>
      <c r="C55" s="176"/>
      <c r="D55" s="176"/>
      <c r="E55" s="176"/>
      <c r="F55" s="176"/>
      <c r="G55" s="176">
        <v>1</v>
      </c>
      <c r="H55" s="176"/>
      <c r="I55" s="176"/>
      <c r="J55" s="176"/>
      <c r="K55" s="176"/>
      <c r="L55" s="176"/>
      <c r="M55" s="176"/>
      <c r="N55" s="176"/>
      <c r="O55" s="176"/>
      <c r="P55" s="177"/>
      <c r="Q55" t="str">
        <f>VLOOKUP(A55,'DM CBGV'!$D$3:$F$133,2,0)</f>
        <v>TCHC</v>
      </c>
    </row>
    <row r="56" spans="1:17" ht="25.35" customHeight="1">
      <c r="A56" s="149" t="s">
        <v>85</v>
      </c>
      <c r="B56" s="175"/>
      <c r="C56" s="176">
        <v>1</v>
      </c>
      <c r="D56" s="176">
        <v>1</v>
      </c>
      <c r="E56" s="176">
        <v>1</v>
      </c>
      <c r="F56" s="176">
        <v>1</v>
      </c>
      <c r="G56" s="176"/>
      <c r="H56" s="176">
        <v>1</v>
      </c>
      <c r="I56" s="176">
        <v>1</v>
      </c>
      <c r="J56" s="176">
        <v>1</v>
      </c>
      <c r="K56" s="176">
        <v>1</v>
      </c>
      <c r="L56" s="176">
        <v>1</v>
      </c>
      <c r="M56" s="176">
        <v>1</v>
      </c>
      <c r="N56" s="176">
        <v>1</v>
      </c>
      <c r="O56" s="176">
        <v>1</v>
      </c>
      <c r="P56" s="177"/>
      <c r="Q56" t="str">
        <f>VLOOKUP(A56,'DM CBGV'!$D$3:$F$133,2,0)</f>
        <v>CNOT</v>
      </c>
    </row>
    <row r="57" spans="1:17" ht="25.35" customHeight="1">
      <c r="A57" s="149" t="s">
        <v>88</v>
      </c>
      <c r="B57" s="175">
        <v>1</v>
      </c>
      <c r="C57" s="176">
        <v>1</v>
      </c>
      <c r="D57" s="176">
        <v>1</v>
      </c>
      <c r="E57" s="176">
        <v>1</v>
      </c>
      <c r="F57" s="176">
        <v>1</v>
      </c>
      <c r="G57" s="176"/>
      <c r="H57" s="176">
        <v>2</v>
      </c>
      <c r="I57" s="176">
        <v>1</v>
      </c>
      <c r="J57" s="176">
        <v>1</v>
      </c>
      <c r="K57" s="176">
        <v>1</v>
      </c>
      <c r="L57" s="176">
        <v>2</v>
      </c>
      <c r="M57" s="176">
        <v>1</v>
      </c>
      <c r="N57" s="176">
        <v>1</v>
      </c>
      <c r="O57" s="176">
        <v>1</v>
      </c>
      <c r="P57" s="177">
        <v>2</v>
      </c>
      <c r="Q57" t="str">
        <f>VLOOKUP(A57,'DM CBGV'!$D$3:$F$133,2,0)</f>
        <v>KH-KT-CNTT</v>
      </c>
    </row>
    <row r="58" spans="1:17" ht="25.35" customHeight="1">
      <c r="A58" s="149" t="s">
        <v>55</v>
      </c>
      <c r="B58" s="175">
        <v>1</v>
      </c>
      <c r="C58" s="176">
        <v>1</v>
      </c>
      <c r="D58" s="176">
        <v>2</v>
      </c>
      <c r="E58" s="176">
        <v>3</v>
      </c>
      <c r="F58" s="176">
        <v>2</v>
      </c>
      <c r="G58" s="176">
        <v>2</v>
      </c>
      <c r="H58" s="176">
        <v>2</v>
      </c>
      <c r="I58" s="176">
        <v>1</v>
      </c>
      <c r="J58" s="176">
        <v>1</v>
      </c>
      <c r="K58" s="176">
        <v>2</v>
      </c>
      <c r="L58" s="176">
        <v>2</v>
      </c>
      <c r="M58" s="176">
        <v>2</v>
      </c>
      <c r="N58" s="176">
        <v>2</v>
      </c>
      <c r="O58" s="176">
        <v>2</v>
      </c>
      <c r="P58" s="177">
        <v>2</v>
      </c>
      <c r="Q58" t="str">
        <f>VLOOKUP(A58,'DM CBGV'!$D$3:$F$133,2,0)</f>
        <v>KH-KT-CNTT</v>
      </c>
    </row>
    <row r="59" spans="1:17" ht="25.35" customHeight="1">
      <c r="A59" s="149" t="s">
        <v>159</v>
      </c>
      <c r="B59" s="175">
        <v>1</v>
      </c>
      <c r="C59" s="176">
        <v>1</v>
      </c>
      <c r="D59" s="176">
        <v>1</v>
      </c>
      <c r="E59" s="176">
        <v>1</v>
      </c>
      <c r="F59" s="176">
        <v>1</v>
      </c>
      <c r="G59" s="176">
        <v>1</v>
      </c>
      <c r="H59" s="176">
        <v>1</v>
      </c>
      <c r="I59" s="176">
        <v>1</v>
      </c>
      <c r="J59" s="176">
        <v>1</v>
      </c>
      <c r="K59" s="176">
        <v>1</v>
      </c>
      <c r="L59" s="176">
        <v>1</v>
      </c>
      <c r="M59" s="176">
        <v>1</v>
      </c>
      <c r="N59" s="176">
        <v>1</v>
      </c>
      <c r="O59" s="176">
        <v>2</v>
      </c>
      <c r="P59" s="177">
        <v>2</v>
      </c>
      <c r="Q59" t="str">
        <f>VLOOKUP(A59,'DM CBGV'!$D$3:$F$133,2,0)</f>
        <v>ĐIỆN</v>
      </c>
    </row>
    <row r="60" spans="1:17" ht="25.35" customHeight="1">
      <c r="A60" s="149" t="s">
        <v>512</v>
      </c>
      <c r="B60" s="175">
        <v>1</v>
      </c>
      <c r="C60" s="176">
        <v>1</v>
      </c>
      <c r="D60" s="176">
        <v>1</v>
      </c>
      <c r="E60" s="176">
        <v>1</v>
      </c>
      <c r="F60" s="176">
        <v>1</v>
      </c>
      <c r="G60" s="176">
        <v>1</v>
      </c>
      <c r="H60" s="176">
        <v>1</v>
      </c>
      <c r="I60" s="176">
        <v>1</v>
      </c>
      <c r="J60" s="176">
        <v>1</v>
      </c>
      <c r="K60" s="176">
        <v>1</v>
      </c>
      <c r="L60" s="176">
        <v>1</v>
      </c>
      <c r="M60" s="176">
        <v>1</v>
      </c>
      <c r="N60" s="176">
        <v>1</v>
      </c>
      <c r="O60" s="176">
        <v>1</v>
      </c>
      <c r="P60" s="177">
        <v>1</v>
      </c>
      <c r="Q60" t="str">
        <f>VLOOKUP(A60,'DM CBGV'!$D$3:$F$133,2,0)</f>
        <v>ĐIỆN</v>
      </c>
    </row>
    <row r="61" spans="1:17" ht="25.35" customHeight="1">
      <c r="A61" s="149" t="s">
        <v>81</v>
      </c>
      <c r="B61" s="175">
        <v>1</v>
      </c>
      <c r="C61" s="176">
        <v>1</v>
      </c>
      <c r="D61" s="176">
        <v>1</v>
      </c>
      <c r="E61" s="176">
        <v>1</v>
      </c>
      <c r="F61" s="176">
        <v>1</v>
      </c>
      <c r="G61" s="176">
        <v>1</v>
      </c>
      <c r="H61" s="176">
        <v>1</v>
      </c>
      <c r="I61" s="176">
        <v>1</v>
      </c>
      <c r="J61" s="176">
        <v>1</v>
      </c>
      <c r="K61" s="176">
        <v>1</v>
      </c>
      <c r="L61" s="176">
        <v>1</v>
      </c>
      <c r="M61" s="176">
        <v>1</v>
      </c>
      <c r="N61" s="176">
        <v>1</v>
      </c>
      <c r="O61" s="176">
        <v>1</v>
      </c>
      <c r="P61" s="177">
        <v>1</v>
      </c>
      <c r="Q61" t="str">
        <f>VLOOKUP(A61,'DM CBGV'!$D$3:$F$133,2,0)</f>
        <v>CNOT</v>
      </c>
    </row>
    <row r="62" spans="1:17" ht="25.35" customHeight="1">
      <c r="A62" s="149" t="s">
        <v>175</v>
      </c>
      <c r="B62" s="175"/>
      <c r="C62" s="176"/>
      <c r="D62" s="176">
        <v>1</v>
      </c>
      <c r="E62" s="176"/>
      <c r="F62" s="176"/>
      <c r="G62" s="176"/>
      <c r="H62" s="176">
        <v>1</v>
      </c>
      <c r="I62" s="176"/>
      <c r="J62" s="176"/>
      <c r="K62" s="176"/>
      <c r="L62" s="176">
        <v>1</v>
      </c>
      <c r="M62" s="176"/>
      <c r="N62" s="176"/>
      <c r="O62" s="176"/>
      <c r="P62" s="177"/>
      <c r="Q62" t="str">
        <f>VLOOKUP(A62,'DM CBGV'!$D$3:$F$133,2,0)</f>
        <v>S.PHẠM</v>
      </c>
    </row>
    <row r="63" spans="1:17" ht="25.35" customHeight="1">
      <c r="A63" s="149" t="s">
        <v>97</v>
      </c>
      <c r="B63" s="175">
        <v>1</v>
      </c>
      <c r="C63" s="176">
        <v>1</v>
      </c>
      <c r="D63" s="176">
        <v>1</v>
      </c>
      <c r="E63" s="176">
        <v>1</v>
      </c>
      <c r="F63" s="176">
        <v>1</v>
      </c>
      <c r="G63" s="176">
        <v>1</v>
      </c>
      <c r="H63" s="176">
        <v>1</v>
      </c>
      <c r="I63" s="176">
        <v>2</v>
      </c>
      <c r="J63" s="176">
        <v>1</v>
      </c>
      <c r="K63" s="176"/>
      <c r="L63" s="176">
        <v>1</v>
      </c>
      <c r="M63" s="176">
        <v>1</v>
      </c>
      <c r="N63" s="176">
        <v>1</v>
      </c>
      <c r="O63" s="176">
        <v>1</v>
      </c>
      <c r="P63" s="177">
        <v>1</v>
      </c>
      <c r="Q63" t="str">
        <f>VLOOKUP(A63,'DM CBGV'!$D$3:$F$133,2,0)</f>
        <v>KH-KT-CNTT</v>
      </c>
    </row>
    <row r="64" spans="1:17" ht="25.35" customHeight="1">
      <c r="A64" s="149" t="s">
        <v>87</v>
      </c>
      <c r="B64" s="175">
        <v>4</v>
      </c>
      <c r="C64" s="176">
        <v>4</v>
      </c>
      <c r="D64" s="176">
        <v>4</v>
      </c>
      <c r="E64" s="176">
        <v>4</v>
      </c>
      <c r="F64" s="176">
        <v>4</v>
      </c>
      <c r="G64" s="176">
        <v>1</v>
      </c>
      <c r="H64" s="176">
        <v>1</v>
      </c>
      <c r="I64" s="176">
        <v>1</v>
      </c>
      <c r="J64" s="176">
        <v>1</v>
      </c>
      <c r="K64" s="176">
        <v>1</v>
      </c>
      <c r="L64" s="176">
        <v>1</v>
      </c>
      <c r="M64" s="176">
        <v>1</v>
      </c>
      <c r="N64" s="176">
        <v>1</v>
      </c>
      <c r="O64" s="176">
        <v>1</v>
      </c>
      <c r="P64" s="177">
        <v>1</v>
      </c>
      <c r="Q64" t="e">
        <f>VLOOKUP(A64,'DM CBGV'!$D$3:$F$133,2,0)</f>
        <v>#N/A</v>
      </c>
    </row>
    <row r="65" spans="1:17" ht="25.35" customHeight="1">
      <c r="A65" s="149" t="s">
        <v>62</v>
      </c>
      <c r="B65" s="175"/>
      <c r="C65" s="176"/>
      <c r="D65" s="176">
        <v>1</v>
      </c>
      <c r="E65" s="176"/>
      <c r="F65" s="176"/>
      <c r="G65" s="176"/>
      <c r="H65" s="176"/>
      <c r="I65" s="176">
        <v>1</v>
      </c>
      <c r="J65" s="176"/>
      <c r="K65" s="176"/>
      <c r="L65" s="176">
        <v>1</v>
      </c>
      <c r="M65" s="176"/>
      <c r="N65" s="176"/>
      <c r="O65" s="176"/>
      <c r="P65" s="177"/>
      <c r="Q65" t="str">
        <f>VLOOKUP(A65,'DM CBGV'!$D$3:$F$133,2,0)</f>
        <v>CƠ KHÍ</v>
      </c>
    </row>
    <row r="66" spans="1:17" ht="25.35" customHeight="1">
      <c r="A66" s="149" t="s">
        <v>189</v>
      </c>
      <c r="B66" s="175">
        <v>1</v>
      </c>
      <c r="C66" s="176">
        <v>1</v>
      </c>
      <c r="D66" s="176">
        <v>1</v>
      </c>
      <c r="E66" s="176">
        <v>1</v>
      </c>
      <c r="F66" s="176">
        <v>1</v>
      </c>
      <c r="G66" s="176">
        <v>1</v>
      </c>
      <c r="H66" s="176">
        <v>1</v>
      </c>
      <c r="I66" s="176">
        <v>1</v>
      </c>
      <c r="J66" s="176">
        <v>1</v>
      </c>
      <c r="K66" s="176">
        <v>1</v>
      </c>
      <c r="L66" s="176">
        <v>2</v>
      </c>
      <c r="M66" s="176">
        <v>1</v>
      </c>
      <c r="N66" s="176">
        <v>1</v>
      </c>
      <c r="O66" s="176">
        <v>1</v>
      </c>
      <c r="P66" s="177"/>
      <c r="Q66" t="str">
        <f>VLOOKUP(A66,'DM CBGV'!$D$3:$F$133,2,0)</f>
        <v>ĐIỆN</v>
      </c>
    </row>
    <row r="67" spans="1:17" ht="25.35" customHeight="1">
      <c r="A67" s="149" t="s">
        <v>145</v>
      </c>
      <c r="B67" s="175">
        <v>1</v>
      </c>
      <c r="C67" s="176">
        <v>1</v>
      </c>
      <c r="D67" s="176">
        <v>1</v>
      </c>
      <c r="E67" s="176"/>
      <c r="F67" s="176"/>
      <c r="G67" s="176">
        <v>1</v>
      </c>
      <c r="H67" s="176"/>
      <c r="I67" s="176">
        <v>1</v>
      </c>
      <c r="J67" s="176">
        <v>1</v>
      </c>
      <c r="K67" s="176">
        <v>1</v>
      </c>
      <c r="L67" s="176">
        <v>1</v>
      </c>
      <c r="M67" s="176"/>
      <c r="N67" s="176">
        <v>1</v>
      </c>
      <c r="O67" s="176"/>
      <c r="P67" s="177"/>
      <c r="Q67" t="str">
        <f>VLOOKUP(A67,'DM CBGV'!$D$3:$F$133,2,0)</f>
        <v>ĐIỆN</v>
      </c>
    </row>
    <row r="68" spans="1:17" ht="25.35" customHeight="1">
      <c r="A68" s="149" t="s">
        <v>172</v>
      </c>
      <c r="B68" s="175">
        <v>1</v>
      </c>
      <c r="C68" s="176">
        <v>1</v>
      </c>
      <c r="D68" s="176">
        <v>1</v>
      </c>
      <c r="E68" s="176">
        <v>1</v>
      </c>
      <c r="F68" s="176"/>
      <c r="G68" s="176"/>
      <c r="H68" s="176">
        <v>1</v>
      </c>
      <c r="I68" s="176">
        <v>1</v>
      </c>
      <c r="J68" s="176">
        <v>1</v>
      </c>
      <c r="K68" s="176"/>
      <c r="L68" s="176"/>
      <c r="M68" s="176">
        <v>1</v>
      </c>
      <c r="N68" s="176">
        <v>1</v>
      </c>
      <c r="O68" s="176">
        <v>1</v>
      </c>
      <c r="P68" s="177"/>
      <c r="Q68" t="str">
        <f>VLOOKUP(A68,'DM CBGV'!$D$3:$F$133,2,0)</f>
        <v>CƠ KHÍ</v>
      </c>
    </row>
    <row r="69" spans="1:17" ht="25.35" customHeight="1">
      <c r="A69" s="149" t="s">
        <v>412</v>
      </c>
      <c r="B69" s="175">
        <v>1</v>
      </c>
      <c r="C69" s="176">
        <v>1</v>
      </c>
      <c r="D69" s="176">
        <v>1</v>
      </c>
      <c r="E69" s="176">
        <v>1</v>
      </c>
      <c r="F69" s="176">
        <v>1</v>
      </c>
      <c r="G69" s="176">
        <v>1</v>
      </c>
      <c r="H69" s="176">
        <v>1</v>
      </c>
      <c r="I69" s="176">
        <v>1</v>
      </c>
      <c r="J69" s="176">
        <v>1</v>
      </c>
      <c r="K69" s="176"/>
      <c r="L69" s="176">
        <v>1</v>
      </c>
      <c r="M69" s="176">
        <v>1</v>
      </c>
      <c r="N69" s="176">
        <v>1</v>
      </c>
      <c r="O69" s="176">
        <v>1</v>
      </c>
      <c r="P69" s="177">
        <v>1</v>
      </c>
      <c r="Q69" t="str">
        <f>VLOOKUP(A69,'DM CBGV'!$D$3:$F$133,2,0)</f>
        <v>ĐIỆN</v>
      </c>
    </row>
    <row r="70" spans="1:17" ht="25.35" customHeight="1">
      <c r="A70" s="149" t="s">
        <v>133</v>
      </c>
      <c r="B70" s="175">
        <v>1</v>
      </c>
      <c r="C70" s="176">
        <v>1</v>
      </c>
      <c r="D70" s="176"/>
      <c r="E70" s="176"/>
      <c r="F70" s="176">
        <v>1</v>
      </c>
      <c r="G70" s="176">
        <v>1</v>
      </c>
      <c r="H70" s="176"/>
      <c r="I70" s="176">
        <v>1</v>
      </c>
      <c r="J70" s="176">
        <v>1</v>
      </c>
      <c r="K70" s="176">
        <v>1</v>
      </c>
      <c r="L70" s="176">
        <v>2</v>
      </c>
      <c r="M70" s="176"/>
      <c r="N70" s="176">
        <v>2</v>
      </c>
      <c r="O70" s="176">
        <v>1</v>
      </c>
      <c r="P70" s="177">
        <v>2</v>
      </c>
      <c r="Q70" t="str">
        <f>VLOOKUP(A70,'DM CBGV'!$D$3:$F$133,2,0)</f>
        <v>ĐIỆN</v>
      </c>
    </row>
    <row r="71" spans="1:17" ht="25.35" customHeight="1">
      <c r="A71" s="149" t="s">
        <v>163</v>
      </c>
      <c r="B71" s="175"/>
      <c r="C71" s="176">
        <v>1</v>
      </c>
      <c r="D71" s="176">
        <v>1</v>
      </c>
      <c r="E71" s="176"/>
      <c r="F71" s="176"/>
      <c r="G71" s="176">
        <v>1</v>
      </c>
      <c r="H71" s="176">
        <v>1</v>
      </c>
      <c r="I71" s="176">
        <v>1</v>
      </c>
      <c r="J71" s="176">
        <v>1</v>
      </c>
      <c r="K71" s="176">
        <v>1</v>
      </c>
      <c r="L71" s="176">
        <v>2</v>
      </c>
      <c r="M71" s="176"/>
      <c r="N71" s="176">
        <v>1</v>
      </c>
      <c r="O71" s="176"/>
      <c r="P71" s="177">
        <v>2</v>
      </c>
      <c r="Q71" t="str">
        <f>VLOOKUP(A71,'DM CBGV'!$D$3:$F$133,2,0)</f>
        <v>ĐIỆN</v>
      </c>
    </row>
    <row r="72" spans="1:17" ht="25.35" customHeight="1">
      <c r="A72" s="152" t="s">
        <v>72</v>
      </c>
      <c r="B72" s="175">
        <v>4</v>
      </c>
      <c r="C72" s="176">
        <v>3</v>
      </c>
      <c r="D72" s="176">
        <v>3</v>
      </c>
      <c r="E72" s="176">
        <v>4</v>
      </c>
      <c r="F72" s="176">
        <v>4</v>
      </c>
      <c r="G72" s="176">
        <v>1</v>
      </c>
      <c r="H72" s="176"/>
      <c r="I72" s="176"/>
      <c r="J72" s="176">
        <v>1</v>
      </c>
      <c r="K72" s="176">
        <v>1</v>
      </c>
      <c r="L72" s="176">
        <v>1</v>
      </c>
      <c r="M72" s="176"/>
      <c r="N72" s="176"/>
      <c r="O72" s="176">
        <v>1</v>
      </c>
      <c r="P72" s="177">
        <v>1</v>
      </c>
      <c r="Q72" t="str">
        <f>VLOOKUP(A72,'DM CBGV'!$D$3:$F$133,2,0)</f>
        <v>CNOT</v>
      </c>
    </row>
    <row r="73" spans="1:17" ht="25.35" customHeight="1">
      <c r="A73" s="149" t="s">
        <v>50</v>
      </c>
      <c r="B73" s="175"/>
      <c r="C73" s="176"/>
      <c r="D73" s="176">
        <v>1</v>
      </c>
      <c r="E73" s="176">
        <v>1</v>
      </c>
      <c r="F73" s="176">
        <v>1</v>
      </c>
      <c r="G73" s="176">
        <v>1</v>
      </c>
      <c r="H73" s="176">
        <v>1</v>
      </c>
      <c r="I73" s="176">
        <v>1</v>
      </c>
      <c r="J73" s="176">
        <v>1</v>
      </c>
      <c r="K73" s="176"/>
      <c r="L73" s="176">
        <v>1</v>
      </c>
      <c r="M73" s="176">
        <v>1</v>
      </c>
      <c r="N73" s="176">
        <v>1</v>
      </c>
      <c r="O73" s="176">
        <v>1</v>
      </c>
      <c r="P73" s="177">
        <v>1</v>
      </c>
      <c r="Q73" t="str">
        <f>VLOOKUP(A73,'DM CBGV'!$D$3:$F$133,2,0)</f>
        <v>ĐIỆN</v>
      </c>
    </row>
    <row r="74" spans="1:17" ht="25.35" customHeight="1">
      <c r="A74" s="149" t="s">
        <v>48</v>
      </c>
      <c r="B74" s="175">
        <v>1</v>
      </c>
      <c r="C74" s="176"/>
      <c r="D74" s="176"/>
      <c r="E74" s="176">
        <v>1</v>
      </c>
      <c r="F74" s="176">
        <v>1</v>
      </c>
      <c r="G74" s="176">
        <v>1</v>
      </c>
      <c r="H74" s="176"/>
      <c r="I74" s="176"/>
      <c r="J74" s="176">
        <v>1</v>
      </c>
      <c r="K74" s="176">
        <v>1</v>
      </c>
      <c r="L74" s="176">
        <v>1</v>
      </c>
      <c r="M74" s="176"/>
      <c r="N74" s="176"/>
      <c r="O74" s="176">
        <v>1</v>
      </c>
      <c r="P74" s="177">
        <v>1</v>
      </c>
      <c r="Q74" t="e">
        <f>VLOOKUP(A74,'DM CBGV'!$D$3:$F$133,2,0)</f>
        <v>#N/A</v>
      </c>
    </row>
    <row r="75" spans="1:17" ht="25.35" customHeight="1">
      <c r="A75" s="149" t="s">
        <v>981</v>
      </c>
      <c r="B75" s="175"/>
      <c r="C75" s="176"/>
      <c r="D75" s="176">
        <v>1</v>
      </c>
      <c r="E75" s="176">
        <v>1</v>
      </c>
      <c r="F75" s="176">
        <v>1</v>
      </c>
      <c r="G75" s="176">
        <v>1</v>
      </c>
      <c r="H75" s="176">
        <v>1</v>
      </c>
      <c r="I75" s="176">
        <v>1</v>
      </c>
      <c r="J75" s="176"/>
      <c r="K75" s="176"/>
      <c r="L75" s="176"/>
      <c r="M75" s="176">
        <v>1</v>
      </c>
      <c r="N75" s="176">
        <v>1</v>
      </c>
      <c r="O75" s="176">
        <v>1</v>
      </c>
      <c r="P75" s="177">
        <v>1</v>
      </c>
      <c r="Q75" t="str">
        <f>VLOOKUP(A75,'DM CBGV'!$D$3:$F$133,2,0)</f>
        <v>CƠ KHÍ</v>
      </c>
    </row>
    <row r="76" spans="1:17" ht="25.35" customHeight="1">
      <c r="A76" s="149" t="s">
        <v>711</v>
      </c>
      <c r="B76" s="175"/>
      <c r="C76" s="176">
        <v>1</v>
      </c>
      <c r="D76" s="176">
        <v>1</v>
      </c>
      <c r="E76" s="176">
        <v>1</v>
      </c>
      <c r="F76" s="176">
        <v>1</v>
      </c>
      <c r="G76" s="176"/>
      <c r="H76" s="176">
        <v>1</v>
      </c>
      <c r="I76" s="176">
        <v>1</v>
      </c>
      <c r="J76" s="176">
        <v>1</v>
      </c>
      <c r="K76" s="176">
        <v>1</v>
      </c>
      <c r="L76" s="176">
        <v>1</v>
      </c>
      <c r="M76" s="176">
        <v>1</v>
      </c>
      <c r="N76" s="176">
        <v>1</v>
      </c>
      <c r="O76" s="176">
        <v>1</v>
      </c>
      <c r="P76" s="177">
        <v>1</v>
      </c>
      <c r="Q76" t="str">
        <f>VLOOKUP(A76,'DM CBGV'!$D$3:$F$133,2,0)</f>
        <v>CNOT</v>
      </c>
    </row>
    <row r="77" spans="1:17" ht="25.35" customHeight="1">
      <c r="A77" s="149" t="s">
        <v>442</v>
      </c>
      <c r="B77" s="175">
        <v>1</v>
      </c>
      <c r="C77" s="176">
        <v>1</v>
      </c>
      <c r="D77" s="176">
        <v>1</v>
      </c>
      <c r="E77" s="176">
        <v>1</v>
      </c>
      <c r="F77" s="176">
        <v>1</v>
      </c>
      <c r="G77" s="176">
        <v>1</v>
      </c>
      <c r="H77" s="176">
        <v>1</v>
      </c>
      <c r="I77" s="176">
        <v>1</v>
      </c>
      <c r="J77" s="176">
        <v>1</v>
      </c>
      <c r="K77" s="176">
        <v>1</v>
      </c>
      <c r="L77" s="176">
        <v>1</v>
      </c>
      <c r="M77" s="176">
        <v>1</v>
      </c>
      <c r="N77" s="176">
        <v>1</v>
      </c>
      <c r="O77" s="176">
        <v>1</v>
      </c>
      <c r="P77" s="177">
        <v>1</v>
      </c>
      <c r="Q77" t="str">
        <f>VLOOKUP(A77,'DM CBGV'!$D$3:$F$133,2,0)</f>
        <v>ĐIỆN</v>
      </c>
    </row>
    <row r="78" spans="1:17" ht="25.35" customHeight="1">
      <c r="A78" s="149" t="s">
        <v>447</v>
      </c>
      <c r="B78" s="175">
        <v>1</v>
      </c>
      <c r="C78" s="176">
        <v>1</v>
      </c>
      <c r="D78" s="176">
        <v>1</v>
      </c>
      <c r="E78" s="176">
        <v>1</v>
      </c>
      <c r="F78" s="176">
        <v>1</v>
      </c>
      <c r="G78" s="176">
        <v>1</v>
      </c>
      <c r="H78" s="176">
        <v>1</v>
      </c>
      <c r="I78" s="176">
        <v>1</v>
      </c>
      <c r="J78" s="176">
        <v>1</v>
      </c>
      <c r="K78" s="176">
        <v>1</v>
      </c>
      <c r="L78" s="176">
        <v>1</v>
      </c>
      <c r="M78" s="176">
        <v>1</v>
      </c>
      <c r="N78" s="176">
        <v>1</v>
      </c>
      <c r="O78" s="176">
        <v>1</v>
      </c>
      <c r="P78" s="177">
        <v>1</v>
      </c>
      <c r="Q78" t="str">
        <f>VLOOKUP(A78,'DM CBGV'!$D$3:$F$133,2,0)</f>
        <v>KH-KT-CNTT</v>
      </c>
    </row>
    <row r="79" spans="1:17" ht="25.35" customHeight="1">
      <c r="A79" s="149" t="s">
        <v>481</v>
      </c>
      <c r="B79" s="175">
        <v>1</v>
      </c>
      <c r="C79" s="176">
        <v>1</v>
      </c>
      <c r="D79" s="176">
        <v>1</v>
      </c>
      <c r="E79" s="176">
        <v>1</v>
      </c>
      <c r="F79" s="176">
        <v>1</v>
      </c>
      <c r="G79" s="176">
        <v>1</v>
      </c>
      <c r="H79" s="176">
        <v>1</v>
      </c>
      <c r="I79" s="176">
        <v>1</v>
      </c>
      <c r="J79" s="176">
        <v>1</v>
      </c>
      <c r="K79" s="176">
        <v>1</v>
      </c>
      <c r="L79" s="176">
        <v>2</v>
      </c>
      <c r="M79" s="176">
        <v>1</v>
      </c>
      <c r="N79" s="176">
        <v>1</v>
      </c>
      <c r="O79" s="176">
        <v>2</v>
      </c>
      <c r="P79" s="177">
        <v>1</v>
      </c>
      <c r="Q79" t="str">
        <f>VLOOKUP(A79,'DM CBGV'!$D$3:$F$133,2,0)</f>
        <v>KH-KT-CNTT</v>
      </c>
    </row>
    <row r="80" spans="1:17" ht="25.35" customHeight="1">
      <c r="A80" s="149" t="s">
        <v>488</v>
      </c>
      <c r="B80" s="175">
        <v>1</v>
      </c>
      <c r="C80" s="176"/>
      <c r="D80" s="176">
        <v>1</v>
      </c>
      <c r="E80" s="176">
        <v>1</v>
      </c>
      <c r="F80" s="176">
        <v>1</v>
      </c>
      <c r="G80" s="176">
        <v>1</v>
      </c>
      <c r="H80" s="176"/>
      <c r="I80" s="176">
        <v>1</v>
      </c>
      <c r="J80" s="176">
        <v>1</v>
      </c>
      <c r="K80" s="176">
        <v>1</v>
      </c>
      <c r="L80" s="176">
        <v>1</v>
      </c>
      <c r="M80" s="176"/>
      <c r="N80" s="176">
        <v>1</v>
      </c>
      <c r="O80" s="176">
        <v>1</v>
      </c>
      <c r="P80" s="177">
        <v>1</v>
      </c>
      <c r="Q80" t="str">
        <f>VLOOKUP(A80,'DM CBGV'!$D$3:$F$133,2,0)</f>
        <v>S.PHẠM</v>
      </c>
    </row>
    <row r="81" spans="1:17" ht="25.35" customHeight="1">
      <c r="A81" s="149" t="s">
        <v>489</v>
      </c>
      <c r="B81" s="175">
        <v>1</v>
      </c>
      <c r="C81" s="176">
        <v>1</v>
      </c>
      <c r="D81" s="176">
        <v>1</v>
      </c>
      <c r="E81" s="176">
        <v>1</v>
      </c>
      <c r="F81" s="176">
        <v>1</v>
      </c>
      <c r="G81" s="176">
        <v>1</v>
      </c>
      <c r="H81" s="176">
        <v>1</v>
      </c>
      <c r="I81" s="176">
        <v>1</v>
      </c>
      <c r="J81" s="176">
        <v>1</v>
      </c>
      <c r="K81" s="176">
        <v>1</v>
      </c>
      <c r="L81" s="176">
        <v>1</v>
      </c>
      <c r="M81" s="176">
        <v>1</v>
      </c>
      <c r="N81" s="176">
        <v>1</v>
      </c>
      <c r="O81" s="176">
        <v>1</v>
      </c>
      <c r="P81" s="177">
        <v>1</v>
      </c>
      <c r="Q81" t="str">
        <f>VLOOKUP(A81,'DM CBGV'!$D$3:$F$133,2,0)</f>
        <v>ĐIỆN</v>
      </c>
    </row>
    <row r="82" spans="1:17" ht="25.35" customHeight="1">
      <c r="A82" s="149" t="s">
        <v>522</v>
      </c>
      <c r="B82" s="175">
        <v>1</v>
      </c>
      <c r="C82" s="176">
        <v>1</v>
      </c>
      <c r="D82" s="176"/>
      <c r="E82" s="176"/>
      <c r="F82" s="176"/>
      <c r="G82" s="176"/>
      <c r="H82" s="176"/>
      <c r="I82" s="176">
        <v>1</v>
      </c>
      <c r="J82" s="176">
        <v>1</v>
      </c>
      <c r="K82" s="176"/>
      <c r="L82" s="176">
        <v>1</v>
      </c>
      <c r="M82" s="176"/>
      <c r="N82" s="176">
        <v>1</v>
      </c>
      <c r="O82" s="176"/>
      <c r="P82" s="177"/>
      <c r="Q82" t="e">
        <f>VLOOKUP(A82,'DM CBGV'!$D$3:$F$133,2,0)</f>
        <v>#N/A</v>
      </c>
    </row>
    <row r="83" spans="1:17" ht="25.35" customHeight="1">
      <c r="A83" s="149" t="s">
        <v>510</v>
      </c>
      <c r="B83" s="175"/>
      <c r="C83" s="176"/>
      <c r="D83" s="176">
        <v>1</v>
      </c>
      <c r="E83" s="176"/>
      <c r="F83" s="176">
        <v>1</v>
      </c>
      <c r="G83" s="176">
        <v>1</v>
      </c>
      <c r="H83" s="176"/>
      <c r="I83" s="176"/>
      <c r="J83" s="176">
        <v>1</v>
      </c>
      <c r="K83" s="176">
        <v>1</v>
      </c>
      <c r="L83" s="176"/>
      <c r="M83" s="176"/>
      <c r="N83" s="176">
        <v>1</v>
      </c>
      <c r="O83" s="176">
        <v>1</v>
      </c>
      <c r="P83" s="177">
        <v>1</v>
      </c>
      <c r="Q83" t="str">
        <f>VLOOKUP(A83,'DM CBGV'!$D$3:$F$133,2,0)</f>
        <v>ĐÀO TẠO</v>
      </c>
    </row>
    <row r="84" spans="1:17" ht="25.35" customHeight="1">
      <c r="A84" s="149" t="s">
        <v>516</v>
      </c>
      <c r="B84" s="175">
        <v>1</v>
      </c>
      <c r="C84" s="176">
        <v>1</v>
      </c>
      <c r="D84" s="176">
        <v>1</v>
      </c>
      <c r="E84" s="176">
        <v>1</v>
      </c>
      <c r="F84" s="176"/>
      <c r="G84" s="176">
        <v>1</v>
      </c>
      <c r="H84" s="176">
        <v>1</v>
      </c>
      <c r="I84" s="176">
        <v>1</v>
      </c>
      <c r="J84" s="176">
        <v>1</v>
      </c>
      <c r="K84" s="176"/>
      <c r="L84" s="176">
        <v>1</v>
      </c>
      <c r="M84" s="176">
        <v>1</v>
      </c>
      <c r="N84" s="176">
        <v>1</v>
      </c>
      <c r="O84" s="176">
        <v>1</v>
      </c>
      <c r="P84" s="177">
        <v>1</v>
      </c>
      <c r="Q84" t="str">
        <f>VLOOKUP(A84,'DM CBGV'!$D$3:$F$133,2,0)</f>
        <v>CNOT</v>
      </c>
    </row>
    <row r="85" spans="1:17" ht="25.5" customHeight="1">
      <c r="A85" s="149" t="s">
        <v>528</v>
      </c>
      <c r="B85" s="175">
        <v>1</v>
      </c>
      <c r="C85" s="176">
        <v>1</v>
      </c>
      <c r="D85" s="176">
        <v>1</v>
      </c>
      <c r="E85" s="176">
        <v>1</v>
      </c>
      <c r="F85" s="176">
        <v>1</v>
      </c>
      <c r="G85" s="176">
        <v>1</v>
      </c>
      <c r="H85" s="176">
        <v>2</v>
      </c>
      <c r="I85" s="176">
        <v>1</v>
      </c>
      <c r="J85" s="176">
        <v>1</v>
      </c>
      <c r="K85" s="176">
        <v>1</v>
      </c>
      <c r="L85" s="176">
        <v>1</v>
      </c>
      <c r="M85" s="176">
        <v>1</v>
      </c>
      <c r="N85" s="176">
        <v>1</v>
      </c>
      <c r="O85" s="176">
        <v>1</v>
      </c>
      <c r="P85" s="177">
        <v>2</v>
      </c>
      <c r="Q85" t="str">
        <f>VLOOKUP(A85,'DM CBGV'!$D$3:$F$133,2,0)</f>
        <v>ĐIỆN</v>
      </c>
    </row>
    <row r="86" spans="1:17" ht="25.5" customHeight="1">
      <c r="A86" s="149" t="s">
        <v>636</v>
      </c>
      <c r="B86" s="175">
        <v>1</v>
      </c>
      <c r="C86" s="176">
        <v>1</v>
      </c>
      <c r="D86" s="176">
        <v>1</v>
      </c>
      <c r="E86" s="176">
        <v>1</v>
      </c>
      <c r="F86" s="176">
        <v>1</v>
      </c>
      <c r="G86" s="176">
        <v>1</v>
      </c>
      <c r="H86" s="176"/>
      <c r="I86" s="176">
        <v>1</v>
      </c>
      <c r="J86" s="176">
        <v>1</v>
      </c>
      <c r="K86" s="176">
        <v>2</v>
      </c>
      <c r="L86" s="176">
        <v>1</v>
      </c>
      <c r="M86" s="176">
        <v>1</v>
      </c>
      <c r="N86" s="176">
        <v>1</v>
      </c>
      <c r="O86" s="176">
        <v>2</v>
      </c>
      <c r="P86" s="177">
        <v>2</v>
      </c>
      <c r="Q86" t="str">
        <f>VLOOKUP(A86,'DM CBGV'!$D$3:$F$133,2,0)</f>
        <v>KH-KT-CNTT</v>
      </c>
    </row>
    <row r="87" spans="1:17" ht="21" customHeight="1">
      <c r="A87" s="149" t="s">
        <v>657</v>
      </c>
      <c r="B87" s="175">
        <v>1</v>
      </c>
      <c r="C87" s="176">
        <v>1</v>
      </c>
      <c r="D87" s="176">
        <v>1</v>
      </c>
      <c r="E87" s="176">
        <v>1</v>
      </c>
      <c r="F87" s="176">
        <v>1</v>
      </c>
      <c r="G87" s="176">
        <v>2</v>
      </c>
      <c r="H87" s="176">
        <v>1</v>
      </c>
      <c r="I87" s="176">
        <v>1</v>
      </c>
      <c r="J87" s="176">
        <v>2</v>
      </c>
      <c r="K87" s="176">
        <v>1</v>
      </c>
      <c r="L87" s="176">
        <v>1</v>
      </c>
      <c r="M87" s="176">
        <v>1</v>
      </c>
      <c r="N87" s="176">
        <v>1</v>
      </c>
      <c r="O87" s="176">
        <v>1</v>
      </c>
      <c r="P87" s="177">
        <v>1</v>
      </c>
      <c r="Q87" t="str">
        <f>VLOOKUP(A87,'DM CBGV'!$D$3:$F$133,2,0)</f>
        <v>KH-KT-CNTT</v>
      </c>
    </row>
    <row r="88" spans="1:17" ht="17.45" customHeight="1">
      <c r="A88" s="149" t="s">
        <v>664</v>
      </c>
      <c r="B88" s="175">
        <v>1</v>
      </c>
      <c r="C88" s="176">
        <v>1</v>
      </c>
      <c r="D88" s="176">
        <v>1</v>
      </c>
      <c r="E88" s="176">
        <v>1</v>
      </c>
      <c r="F88" s="176">
        <v>1</v>
      </c>
      <c r="G88" s="176">
        <v>1</v>
      </c>
      <c r="H88" s="176">
        <v>1</v>
      </c>
      <c r="I88" s="176">
        <v>1</v>
      </c>
      <c r="J88" s="176"/>
      <c r="K88" s="176">
        <v>1</v>
      </c>
      <c r="L88" s="176">
        <v>1</v>
      </c>
      <c r="M88" s="176">
        <v>1</v>
      </c>
      <c r="N88" s="176">
        <v>1</v>
      </c>
      <c r="O88" s="176">
        <v>1</v>
      </c>
      <c r="P88" s="177">
        <v>1</v>
      </c>
      <c r="Q88" t="str">
        <f>VLOOKUP(A88,'DM CBGV'!$D$3:$F$133,2,0)</f>
        <v>KH-KT-CNTT</v>
      </c>
    </row>
    <row r="89" spans="1:17" ht="12" customHeight="1">
      <c r="A89" s="149" t="s">
        <v>670</v>
      </c>
      <c r="B89" s="175">
        <v>1</v>
      </c>
      <c r="C89" s="176">
        <v>1</v>
      </c>
      <c r="D89" s="176">
        <v>2</v>
      </c>
      <c r="E89" s="176">
        <v>1</v>
      </c>
      <c r="F89" s="176">
        <v>2</v>
      </c>
      <c r="G89" s="176">
        <v>2</v>
      </c>
      <c r="H89" s="176">
        <v>1</v>
      </c>
      <c r="I89" s="176">
        <v>1</v>
      </c>
      <c r="J89" s="176">
        <v>1</v>
      </c>
      <c r="K89" s="176">
        <v>1</v>
      </c>
      <c r="L89" s="176"/>
      <c r="M89" s="176">
        <v>1</v>
      </c>
      <c r="N89" s="176">
        <v>1</v>
      </c>
      <c r="O89" s="176">
        <v>1</v>
      </c>
      <c r="P89" s="177">
        <v>1</v>
      </c>
      <c r="Q89" t="str">
        <f>VLOOKUP(A89,'DM CBGV'!$D$3:$F$133,2,0)</f>
        <v>KH-KT-CNTT</v>
      </c>
    </row>
    <row r="90" spans="1:17">
      <c r="A90" s="149" t="s">
        <v>729</v>
      </c>
      <c r="B90" s="175">
        <v>1</v>
      </c>
      <c r="C90" s="176">
        <v>1</v>
      </c>
      <c r="D90" s="176">
        <v>1</v>
      </c>
      <c r="E90" s="176">
        <v>1</v>
      </c>
      <c r="F90" s="176">
        <v>1</v>
      </c>
      <c r="G90" s="176">
        <v>1</v>
      </c>
      <c r="H90" s="176">
        <v>1</v>
      </c>
      <c r="I90" s="176">
        <v>1</v>
      </c>
      <c r="J90" s="176">
        <v>1</v>
      </c>
      <c r="K90" s="176">
        <v>1</v>
      </c>
      <c r="L90" s="176">
        <v>1</v>
      </c>
      <c r="M90" s="176">
        <v>1</v>
      </c>
      <c r="N90" s="176">
        <v>2</v>
      </c>
      <c r="O90" s="176"/>
      <c r="P90" s="177">
        <v>1</v>
      </c>
      <c r="Q90" t="str">
        <f>VLOOKUP(A90,'DM CBGV'!$D$3:$F$133,2,0)</f>
        <v>ĐIỆN</v>
      </c>
    </row>
    <row r="91" spans="1:17" ht="21" customHeight="1">
      <c r="A91" s="149" t="s">
        <v>826</v>
      </c>
      <c r="B91" s="175">
        <v>1</v>
      </c>
      <c r="C91" s="176">
        <v>1</v>
      </c>
      <c r="D91" s="176">
        <v>1</v>
      </c>
      <c r="E91" s="176">
        <v>1</v>
      </c>
      <c r="F91" s="176">
        <v>2</v>
      </c>
      <c r="G91" s="176">
        <v>1</v>
      </c>
      <c r="H91" s="176">
        <v>2</v>
      </c>
      <c r="I91" s="176">
        <v>1</v>
      </c>
      <c r="J91" s="176">
        <v>1</v>
      </c>
      <c r="K91" s="176">
        <v>1</v>
      </c>
      <c r="L91" s="176">
        <v>1</v>
      </c>
      <c r="M91" s="176">
        <v>1</v>
      </c>
      <c r="N91" s="176">
        <v>1</v>
      </c>
      <c r="O91" s="176">
        <v>1</v>
      </c>
      <c r="P91" s="177">
        <v>2</v>
      </c>
      <c r="Q91" t="str">
        <f>VLOOKUP(A91,'DM CBGV'!$D$3:$F$133,2,0)</f>
        <v>KH-KT-CNTT</v>
      </c>
    </row>
    <row r="92" spans="1:17" ht="21.6" customHeight="1">
      <c r="A92" s="149" t="s">
        <v>844</v>
      </c>
      <c r="B92" s="175">
        <v>1</v>
      </c>
      <c r="C92" s="176">
        <v>1</v>
      </c>
      <c r="D92" s="176">
        <v>1</v>
      </c>
      <c r="E92" s="176">
        <v>1</v>
      </c>
      <c r="F92" s="176">
        <v>1</v>
      </c>
      <c r="G92" s="176">
        <v>1</v>
      </c>
      <c r="H92" s="176">
        <v>1</v>
      </c>
      <c r="I92" s="176">
        <v>1</v>
      </c>
      <c r="J92" s="176">
        <v>2</v>
      </c>
      <c r="K92" s="176">
        <v>1</v>
      </c>
      <c r="L92" s="176">
        <v>2</v>
      </c>
      <c r="M92" s="176"/>
      <c r="N92" s="176">
        <v>1</v>
      </c>
      <c r="O92" s="176">
        <v>1</v>
      </c>
      <c r="P92" s="177">
        <v>1</v>
      </c>
      <c r="Q92" t="e">
        <f>VLOOKUP(A92,'DM CBGV'!$D$3:$F$133,2,0)</f>
        <v>#N/A</v>
      </c>
    </row>
    <row r="93" spans="1:17">
      <c r="A93" s="149" t="s">
        <v>947</v>
      </c>
      <c r="B93" s="175">
        <v>1</v>
      </c>
      <c r="C93" s="176">
        <v>1</v>
      </c>
      <c r="D93" s="176"/>
      <c r="E93" s="176"/>
      <c r="F93" s="176"/>
      <c r="G93" s="176">
        <v>1</v>
      </c>
      <c r="H93" s="176">
        <v>1</v>
      </c>
      <c r="I93" s="176"/>
      <c r="J93" s="176"/>
      <c r="K93" s="176"/>
      <c r="L93" s="176">
        <v>1</v>
      </c>
      <c r="M93" s="176">
        <v>1</v>
      </c>
      <c r="N93" s="176"/>
      <c r="O93" s="176"/>
      <c r="P93" s="177"/>
      <c r="Q93" t="e">
        <f>VLOOKUP(A93,'DM CBGV'!$D$3:$F$133,2,0)</f>
        <v>#N/A</v>
      </c>
    </row>
    <row r="94" spans="1:17">
      <c r="A94" s="149" t="s">
        <v>948</v>
      </c>
      <c r="B94" s="178"/>
      <c r="C94" s="179"/>
      <c r="D94" s="179">
        <v>1</v>
      </c>
      <c r="E94" s="179">
        <v>1</v>
      </c>
      <c r="F94" s="179">
        <v>1</v>
      </c>
      <c r="G94" s="179"/>
      <c r="H94" s="179"/>
      <c r="I94" s="179">
        <v>1</v>
      </c>
      <c r="J94" s="179">
        <v>1</v>
      </c>
      <c r="K94" s="179">
        <v>1</v>
      </c>
      <c r="L94" s="179"/>
      <c r="M94" s="179"/>
      <c r="N94" s="179">
        <v>1</v>
      </c>
      <c r="O94" s="179">
        <v>1</v>
      </c>
      <c r="P94" s="180">
        <v>1</v>
      </c>
    </row>
    <row r="95" spans="1:17">
      <c r="A95" s="150" t="s">
        <v>209</v>
      </c>
      <c r="B95" s="169">
        <v>113</v>
      </c>
      <c r="C95" s="170">
        <v>115</v>
      </c>
      <c r="D95" s="170">
        <v>116</v>
      </c>
      <c r="E95" s="170">
        <v>118</v>
      </c>
      <c r="F95" s="170">
        <v>116</v>
      </c>
      <c r="G95" s="170">
        <v>109</v>
      </c>
      <c r="H95" s="170">
        <v>107</v>
      </c>
      <c r="I95" s="170">
        <v>104</v>
      </c>
      <c r="J95" s="170">
        <v>112</v>
      </c>
      <c r="K95" s="170">
        <v>106</v>
      </c>
      <c r="L95" s="170">
        <v>107</v>
      </c>
      <c r="M95" s="170">
        <v>106</v>
      </c>
      <c r="N95" s="170">
        <v>104</v>
      </c>
      <c r="O95" s="170">
        <v>106</v>
      </c>
      <c r="P95" s="171">
        <v>114</v>
      </c>
    </row>
  </sheetData>
  <autoFilter ref="A3:Q95" xr:uid="{00000000-0001-0000-0100-000000000000}"/>
  <mergeCells count="1">
    <mergeCell ref="A1:K1"/>
  </mergeCells>
  <conditionalFormatting pivot="1" sqref="B4:P4 B6:P20 B22:P38 B40:P54 B56:P68 B70:P76">
    <cfRule type="cellIs" dxfId="17" priority="15" operator="greaterThan">
      <formula>1</formula>
    </cfRule>
  </conditionalFormatting>
  <conditionalFormatting pivot="1" sqref="B7">
    <cfRule type="cellIs" dxfId="16" priority="14" operator="greaterThan">
      <formula>1</formula>
    </cfRule>
  </conditionalFormatting>
  <conditionalFormatting pivot="1" sqref="B4">
    <cfRule type="cellIs" dxfId="15" priority="13" operator="greaterThan">
      <formula>1</formula>
    </cfRule>
  </conditionalFormatting>
  <conditionalFormatting pivot="1" sqref="B4">
    <cfRule type="cellIs" dxfId="14" priority="12" operator="greaterThan">
      <formula>1</formula>
    </cfRule>
  </conditionalFormatting>
  <conditionalFormatting pivot="1">
    <cfRule type="cellIs" dxfId="13" priority="11" operator="greaterThan">
      <formula>1</formula>
    </cfRule>
  </conditionalFormatting>
  <conditionalFormatting pivot="1" sqref="B4:P4 B6:P11 B13:P17 B19:P20 B22:P39 B41:P54 B56:P64 B66:P68 B70:P72 B74:P76">
    <cfRule type="cellIs" dxfId="12" priority="10" operator="greaterThan">
      <formula>1</formula>
    </cfRule>
  </conditionalFormatting>
  <conditionalFormatting pivot="1" sqref="B5:P25 B27:P30 B32:P33 B35:P44 B46:P50 B52:P54 B56:P66 B68:P68 B72:P72 B74:P78">
    <cfRule type="cellIs" dxfId="11" priority="9" operator="greaterThan">
      <formula>1</formula>
    </cfRule>
  </conditionalFormatting>
  <conditionalFormatting pivot="1" sqref="B4:P11 B13:P27 B29:P36 B38:P64 B66:P68 B70:P84">
    <cfRule type="cellIs" dxfId="10" priority="8" operator="greaterThan">
      <formula>1</formula>
    </cfRule>
  </conditionalFormatting>
  <conditionalFormatting pivot="1" sqref="B7:P9 B11:P54 B56:P56 B58:P90">
    <cfRule type="cellIs" dxfId="9" priority="6" operator="greaterThan">
      <formula>1</formula>
    </cfRule>
  </conditionalFormatting>
  <conditionalFormatting sqref="A4:A94">
    <cfRule type="expression" dxfId="8" priority="2">
      <formula>MOD(ROW(),2)=0</formula>
    </cfRule>
    <cfRule type="expression" dxfId="7" priority="3">
      <formula>MOD(ROW(),2)=0</formula>
    </cfRule>
  </conditionalFormatting>
  <conditionalFormatting sqref="A7:A90">
    <cfRule type="expression" dxfId="6" priority="1">
      <formula>MOD(ROW(),2)=0</formula>
    </cfRule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42"/>
  <sheetViews>
    <sheetView topLeftCell="A140" workbookViewId="0">
      <selection activeCell="D6" sqref="D6"/>
    </sheetView>
  </sheetViews>
  <sheetFormatPr defaultColWidth="9" defaultRowHeight="15"/>
  <cols>
    <col min="1" max="1" width="116.7109375" bestFit="1" customWidth="1"/>
    <col min="2" max="6" width="4" bestFit="1" customWidth="1"/>
    <col min="7" max="7" width="2" bestFit="1" customWidth="1"/>
    <col min="8" max="8" width="3" bestFit="1" customWidth="1"/>
    <col min="9" max="13" width="4" bestFit="1" customWidth="1"/>
    <col min="14" max="14" width="3" bestFit="1" customWidth="1"/>
    <col min="15" max="15" width="1.85546875" bestFit="1" customWidth="1"/>
    <col min="16" max="20" width="15.140625" style="19" bestFit="1" customWidth="1"/>
    <col min="21" max="21" width="9" style="19"/>
  </cols>
  <sheetData>
    <row r="1" spans="1:20" ht="18.75">
      <c r="A1" s="206" t="s">
        <v>210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</row>
    <row r="3" spans="1:20" ht="135">
      <c r="A3" s="12" t="s">
        <v>197</v>
      </c>
      <c r="B3" s="13" t="s">
        <v>198</v>
      </c>
      <c r="C3" s="14" t="s">
        <v>199</v>
      </c>
      <c r="D3" s="14" t="s">
        <v>200</v>
      </c>
      <c r="E3" s="14" t="s">
        <v>201</v>
      </c>
      <c r="F3" s="14" t="s">
        <v>202</v>
      </c>
      <c r="G3" s="14" t="s">
        <v>211</v>
      </c>
      <c r="H3" s="14" t="s">
        <v>212</v>
      </c>
      <c r="I3" s="15" t="s">
        <v>203</v>
      </c>
      <c r="J3" s="15" t="s">
        <v>204</v>
      </c>
      <c r="K3" s="15" t="s">
        <v>205</v>
      </c>
      <c r="L3" s="15" t="s">
        <v>206</v>
      </c>
      <c r="M3" s="15" t="s">
        <v>207</v>
      </c>
      <c r="N3" s="16" t="s">
        <v>213</v>
      </c>
      <c r="P3"/>
      <c r="Q3"/>
      <c r="R3"/>
      <c r="S3"/>
      <c r="T3"/>
    </row>
    <row r="4" spans="1:20" ht="20.25" customHeight="1">
      <c r="A4" s="11" t="s">
        <v>208</v>
      </c>
      <c r="B4" s="181">
        <v>1</v>
      </c>
      <c r="C4" s="182">
        <v>1</v>
      </c>
      <c r="D4" s="182">
        <v>1</v>
      </c>
      <c r="E4" s="182">
        <v>1</v>
      </c>
      <c r="F4" s="182">
        <v>1</v>
      </c>
      <c r="G4" s="182">
        <v>1</v>
      </c>
      <c r="H4" s="182">
        <v>1</v>
      </c>
      <c r="I4" s="182">
        <v>1</v>
      </c>
      <c r="J4" s="182">
        <v>1</v>
      </c>
      <c r="K4" s="182">
        <v>1</v>
      </c>
      <c r="L4" s="182">
        <v>1</v>
      </c>
      <c r="M4" s="182">
        <v>1</v>
      </c>
      <c r="N4" s="183">
        <v>1</v>
      </c>
      <c r="P4"/>
      <c r="Q4"/>
      <c r="R4"/>
      <c r="S4"/>
      <c r="T4"/>
    </row>
    <row r="5" spans="1:20" ht="20.25" customHeight="1">
      <c r="A5" s="9" t="s">
        <v>77</v>
      </c>
      <c r="B5" s="184">
        <v>1</v>
      </c>
      <c r="C5" s="185">
        <v>1</v>
      </c>
      <c r="D5" s="185">
        <v>1</v>
      </c>
      <c r="E5" s="185">
        <v>1</v>
      </c>
      <c r="F5" s="185">
        <v>1</v>
      </c>
      <c r="G5" s="185"/>
      <c r="H5" s="185"/>
      <c r="I5" s="185"/>
      <c r="J5" s="185"/>
      <c r="K5" s="185"/>
      <c r="L5" s="185"/>
      <c r="M5" s="185"/>
      <c r="N5" s="186"/>
      <c r="P5"/>
      <c r="Q5"/>
      <c r="R5"/>
      <c r="S5"/>
      <c r="T5"/>
    </row>
    <row r="6" spans="1:20" ht="20.25" customHeight="1">
      <c r="A6" s="9" t="s">
        <v>79</v>
      </c>
      <c r="B6" s="184">
        <v>1</v>
      </c>
      <c r="C6" s="185">
        <v>1</v>
      </c>
      <c r="D6" s="185">
        <v>1</v>
      </c>
      <c r="E6" s="185">
        <v>1</v>
      </c>
      <c r="F6" s="185">
        <v>1</v>
      </c>
      <c r="G6" s="185"/>
      <c r="H6" s="185"/>
      <c r="I6" s="185"/>
      <c r="J6" s="185"/>
      <c r="K6" s="185"/>
      <c r="L6" s="185"/>
      <c r="M6" s="185"/>
      <c r="N6" s="186"/>
      <c r="P6"/>
      <c r="Q6"/>
      <c r="R6"/>
      <c r="S6"/>
      <c r="T6"/>
    </row>
    <row r="7" spans="1:20" ht="20.25" customHeight="1">
      <c r="A7" s="9" t="s">
        <v>82</v>
      </c>
      <c r="B7" s="184">
        <v>1</v>
      </c>
      <c r="C7" s="185">
        <v>1</v>
      </c>
      <c r="D7" s="185">
        <v>1</v>
      </c>
      <c r="E7" s="185">
        <v>1</v>
      </c>
      <c r="F7" s="185">
        <v>1</v>
      </c>
      <c r="G7" s="185"/>
      <c r="H7" s="185"/>
      <c r="I7" s="185"/>
      <c r="J7" s="185"/>
      <c r="K7" s="185"/>
      <c r="L7" s="185"/>
      <c r="M7" s="185"/>
      <c r="N7" s="186"/>
      <c r="P7"/>
      <c r="Q7"/>
      <c r="R7"/>
      <c r="S7"/>
      <c r="T7"/>
    </row>
    <row r="8" spans="1:20" ht="20.25" customHeight="1">
      <c r="A8" s="9" t="s">
        <v>96</v>
      </c>
      <c r="B8" s="184">
        <v>1</v>
      </c>
      <c r="C8" s="185">
        <v>1</v>
      </c>
      <c r="D8" s="185">
        <v>1</v>
      </c>
      <c r="E8" s="185">
        <v>1</v>
      </c>
      <c r="F8" s="185">
        <v>1</v>
      </c>
      <c r="G8" s="185"/>
      <c r="H8" s="185"/>
      <c r="I8" s="185"/>
      <c r="J8" s="185"/>
      <c r="K8" s="185"/>
      <c r="L8" s="185"/>
      <c r="M8" s="185"/>
      <c r="N8" s="186"/>
      <c r="P8"/>
      <c r="Q8"/>
      <c r="R8"/>
      <c r="S8"/>
      <c r="T8"/>
    </row>
    <row r="9" spans="1:20" ht="20.25" customHeight="1">
      <c r="A9" s="9" t="s">
        <v>99</v>
      </c>
      <c r="B9" s="184">
        <v>1</v>
      </c>
      <c r="C9" s="185">
        <v>1</v>
      </c>
      <c r="D9" s="185">
        <v>1</v>
      </c>
      <c r="E9" s="185">
        <v>1</v>
      </c>
      <c r="F9" s="185">
        <v>1</v>
      </c>
      <c r="G9" s="185"/>
      <c r="H9" s="185"/>
      <c r="I9" s="185"/>
      <c r="J9" s="185"/>
      <c r="K9" s="185"/>
      <c r="L9" s="185"/>
      <c r="M9" s="185"/>
      <c r="N9" s="186"/>
      <c r="P9"/>
      <c r="Q9"/>
      <c r="R9"/>
      <c r="S9"/>
      <c r="T9"/>
    </row>
    <row r="10" spans="1:20" ht="20.25" customHeight="1">
      <c r="A10" s="9" t="s">
        <v>116</v>
      </c>
      <c r="B10" s="184">
        <v>1</v>
      </c>
      <c r="C10" s="185">
        <v>1</v>
      </c>
      <c r="D10" s="185">
        <v>1</v>
      </c>
      <c r="E10" s="185">
        <v>1</v>
      </c>
      <c r="F10" s="185">
        <v>1</v>
      </c>
      <c r="G10" s="185"/>
      <c r="H10" s="185"/>
      <c r="I10" s="185"/>
      <c r="J10" s="185"/>
      <c r="K10" s="185"/>
      <c r="L10" s="185"/>
      <c r="M10" s="185"/>
      <c r="N10" s="186"/>
      <c r="P10"/>
      <c r="Q10"/>
      <c r="R10"/>
      <c r="S10"/>
      <c r="T10"/>
    </row>
    <row r="11" spans="1:20" ht="20.25" customHeight="1">
      <c r="A11" s="9" t="s">
        <v>121</v>
      </c>
      <c r="B11" s="184">
        <v>1</v>
      </c>
      <c r="C11" s="185">
        <v>1</v>
      </c>
      <c r="D11" s="185">
        <v>1</v>
      </c>
      <c r="E11" s="185">
        <v>1</v>
      </c>
      <c r="F11" s="185">
        <v>1</v>
      </c>
      <c r="G11" s="185"/>
      <c r="H11" s="185"/>
      <c r="I11" s="185"/>
      <c r="J11" s="185"/>
      <c r="K11" s="185"/>
      <c r="L11" s="185"/>
      <c r="M11" s="185"/>
      <c r="N11" s="186"/>
      <c r="P11"/>
      <c r="Q11"/>
      <c r="R11"/>
      <c r="S11"/>
      <c r="T11"/>
    </row>
    <row r="12" spans="1:20" ht="20.25" customHeight="1">
      <c r="A12" s="9" t="s">
        <v>127</v>
      </c>
      <c r="B12" s="184">
        <v>1</v>
      </c>
      <c r="C12" s="185">
        <v>1</v>
      </c>
      <c r="D12" s="185">
        <v>1</v>
      </c>
      <c r="E12" s="185">
        <v>1</v>
      </c>
      <c r="F12" s="185">
        <v>1</v>
      </c>
      <c r="G12" s="185"/>
      <c r="H12" s="185"/>
      <c r="I12" s="185"/>
      <c r="J12" s="185"/>
      <c r="K12" s="185"/>
      <c r="L12" s="185"/>
      <c r="M12" s="185"/>
      <c r="N12" s="186"/>
      <c r="P12"/>
      <c r="Q12"/>
      <c r="R12"/>
      <c r="S12"/>
      <c r="T12"/>
    </row>
    <row r="13" spans="1:20" ht="20.25" customHeight="1">
      <c r="A13" s="9" t="s">
        <v>131</v>
      </c>
      <c r="B13" s="184">
        <v>1</v>
      </c>
      <c r="C13" s="185">
        <v>1</v>
      </c>
      <c r="D13" s="185">
        <v>1</v>
      </c>
      <c r="E13" s="185">
        <v>1</v>
      </c>
      <c r="F13" s="185">
        <v>1</v>
      </c>
      <c r="G13" s="185"/>
      <c r="H13" s="185"/>
      <c r="I13" s="185"/>
      <c r="J13" s="185"/>
      <c r="K13" s="185"/>
      <c r="L13" s="185"/>
      <c r="M13" s="185"/>
      <c r="N13" s="186"/>
      <c r="P13"/>
      <c r="Q13"/>
      <c r="R13"/>
      <c r="S13"/>
      <c r="T13"/>
    </row>
    <row r="14" spans="1:20" ht="20.25" customHeight="1">
      <c r="A14" s="9" t="s">
        <v>157</v>
      </c>
      <c r="B14" s="184">
        <v>1</v>
      </c>
      <c r="C14" s="185">
        <v>1</v>
      </c>
      <c r="D14" s="185">
        <v>1</v>
      </c>
      <c r="E14" s="185">
        <v>1</v>
      </c>
      <c r="F14" s="185">
        <v>1</v>
      </c>
      <c r="G14" s="185"/>
      <c r="H14" s="185"/>
      <c r="I14" s="185"/>
      <c r="J14" s="185"/>
      <c r="K14" s="185"/>
      <c r="L14" s="185"/>
      <c r="M14" s="185"/>
      <c r="N14" s="186"/>
      <c r="P14"/>
      <c r="Q14"/>
      <c r="R14"/>
      <c r="S14"/>
      <c r="T14"/>
    </row>
    <row r="15" spans="1:20" ht="20.25" customHeight="1">
      <c r="A15" s="9" t="s">
        <v>158</v>
      </c>
      <c r="B15" s="184">
        <v>1</v>
      </c>
      <c r="C15" s="185">
        <v>1</v>
      </c>
      <c r="D15" s="185">
        <v>1</v>
      </c>
      <c r="E15" s="185">
        <v>1</v>
      </c>
      <c r="F15" s="185">
        <v>1</v>
      </c>
      <c r="G15" s="185"/>
      <c r="H15" s="185"/>
      <c r="I15" s="185"/>
      <c r="J15" s="185"/>
      <c r="K15" s="185"/>
      <c r="L15" s="185"/>
      <c r="M15" s="185"/>
      <c r="N15" s="186"/>
      <c r="P15"/>
      <c r="Q15"/>
      <c r="R15"/>
      <c r="S15"/>
      <c r="T15"/>
    </row>
    <row r="16" spans="1:20" ht="20.25" customHeight="1">
      <c r="A16" s="9" t="s">
        <v>162</v>
      </c>
      <c r="B16" s="184">
        <v>1</v>
      </c>
      <c r="C16" s="185">
        <v>1</v>
      </c>
      <c r="D16" s="185">
        <v>1</v>
      </c>
      <c r="E16" s="185">
        <v>1</v>
      </c>
      <c r="F16" s="185">
        <v>1</v>
      </c>
      <c r="G16" s="185"/>
      <c r="H16" s="185"/>
      <c r="I16" s="185"/>
      <c r="J16" s="185"/>
      <c r="K16" s="185"/>
      <c r="L16" s="185"/>
      <c r="M16" s="185"/>
      <c r="N16" s="186"/>
      <c r="P16"/>
      <c r="Q16"/>
      <c r="R16"/>
      <c r="S16"/>
      <c r="T16"/>
    </row>
    <row r="17" spans="1:20" ht="20.25" customHeight="1">
      <c r="A17" s="9" t="s">
        <v>165</v>
      </c>
      <c r="B17" s="184">
        <v>1</v>
      </c>
      <c r="C17" s="185">
        <v>1</v>
      </c>
      <c r="D17" s="185">
        <v>1</v>
      </c>
      <c r="E17" s="185">
        <v>1</v>
      </c>
      <c r="F17" s="185">
        <v>1</v>
      </c>
      <c r="G17" s="185"/>
      <c r="H17" s="185"/>
      <c r="I17" s="185"/>
      <c r="J17" s="185"/>
      <c r="K17" s="185"/>
      <c r="L17" s="185"/>
      <c r="M17" s="185"/>
      <c r="N17" s="186"/>
      <c r="P17"/>
      <c r="Q17"/>
      <c r="R17"/>
      <c r="S17"/>
      <c r="T17"/>
    </row>
    <row r="18" spans="1:20" ht="20.25" customHeight="1">
      <c r="A18" s="9" t="s">
        <v>182</v>
      </c>
      <c r="B18" s="184">
        <v>1</v>
      </c>
      <c r="C18" s="185">
        <v>1</v>
      </c>
      <c r="D18" s="185">
        <v>1</v>
      </c>
      <c r="E18" s="185">
        <v>1</v>
      </c>
      <c r="F18" s="185">
        <v>1</v>
      </c>
      <c r="G18" s="185"/>
      <c r="H18" s="185"/>
      <c r="I18" s="185"/>
      <c r="J18" s="185"/>
      <c r="K18" s="185"/>
      <c r="L18" s="185"/>
      <c r="M18" s="185"/>
      <c r="N18" s="186"/>
      <c r="P18"/>
      <c r="Q18"/>
      <c r="R18"/>
      <c r="S18"/>
      <c r="T18"/>
    </row>
    <row r="19" spans="1:20" ht="20.25" customHeight="1">
      <c r="A19" s="9" t="s">
        <v>185</v>
      </c>
      <c r="B19" s="184">
        <v>1</v>
      </c>
      <c r="C19" s="185">
        <v>1</v>
      </c>
      <c r="D19" s="185">
        <v>1</v>
      </c>
      <c r="E19" s="185">
        <v>1</v>
      </c>
      <c r="F19" s="185">
        <v>1</v>
      </c>
      <c r="G19" s="185"/>
      <c r="H19" s="185"/>
      <c r="I19" s="185">
        <v>1</v>
      </c>
      <c r="J19" s="185">
        <v>1</v>
      </c>
      <c r="K19" s="185">
        <v>1</v>
      </c>
      <c r="L19" s="185">
        <v>1</v>
      </c>
      <c r="M19" s="185">
        <v>1</v>
      </c>
      <c r="N19" s="186"/>
      <c r="P19"/>
      <c r="Q19"/>
      <c r="R19"/>
      <c r="S19"/>
      <c r="T19"/>
    </row>
    <row r="20" spans="1:20" ht="20.25" customHeight="1">
      <c r="A20" s="9" t="s">
        <v>188</v>
      </c>
      <c r="B20" s="184">
        <v>1</v>
      </c>
      <c r="C20" s="185">
        <v>1</v>
      </c>
      <c r="D20" s="185">
        <v>1</v>
      </c>
      <c r="E20" s="185">
        <v>1</v>
      </c>
      <c r="F20" s="185">
        <v>1</v>
      </c>
      <c r="G20" s="185"/>
      <c r="H20" s="185"/>
      <c r="I20" s="185">
        <v>1</v>
      </c>
      <c r="J20" s="185">
        <v>1</v>
      </c>
      <c r="K20" s="185">
        <v>1</v>
      </c>
      <c r="L20" s="185">
        <v>1</v>
      </c>
      <c r="M20" s="185">
        <v>1</v>
      </c>
      <c r="N20" s="186"/>
      <c r="P20"/>
      <c r="Q20"/>
      <c r="R20"/>
      <c r="S20"/>
      <c r="T20"/>
    </row>
    <row r="21" spans="1:20" ht="20.25" customHeight="1">
      <c r="A21" s="9" t="s">
        <v>190</v>
      </c>
      <c r="B21" s="184">
        <v>1</v>
      </c>
      <c r="C21" s="185">
        <v>1</v>
      </c>
      <c r="D21" s="185">
        <v>1</v>
      </c>
      <c r="E21" s="185">
        <v>1</v>
      </c>
      <c r="F21" s="185">
        <v>1</v>
      </c>
      <c r="G21" s="185"/>
      <c r="H21" s="185"/>
      <c r="I21" s="185">
        <v>1</v>
      </c>
      <c r="J21" s="185">
        <v>1</v>
      </c>
      <c r="K21" s="185">
        <v>1</v>
      </c>
      <c r="L21" s="185">
        <v>1</v>
      </c>
      <c r="M21" s="185">
        <v>1</v>
      </c>
      <c r="N21" s="186"/>
      <c r="P21"/>
      <c r="Q21"/>
      <c r="R21"/>
      <c r="S21"/>
      <c r="T21"/>
    </row>
    <row r="22" spans="1:20" ht="20.25" customHeight="1">
      <c r="A22" s="9" t="s">
        <v>191</v>
      </c>
      <c r="B22" s="184">
        <v>1</v>
      </c>
      <c r="C22" s="185">
        <v>1</v>
      </c>
      <c r="D22" s="185">
        <v>1</v>
      </c>
      <c r="E22" s="185">
        <v>1</v>
      </c>
      <c r="F22" s="185">
        <v>1</v>
      </c>
      <c r="G22" s="185"/>
      <c r="H22" s="185"/>
      <c r="I22" s="185">
        <v>1</v>
      </c>
      <c r="J22" s="185">
        <v>1</v>
      </c>
      <c r="K22" s="185">
        <v>1</v>
      </c>
      <c r="L22" s="185">
        <v>1</v>
      </c>
      <c r="M22" s="185">
        <v>1</v>
      </c>
      <c r="N22" s="186"/>
      <c r="P22"/>
      <c r="Q22"/>
      <c r="R22"/>
      <c r="S22"/>
      <c r="T22"/>
    </row>
    <row r="23" spans="1:20" ht="20.25" customHeight="1">
      <c r="A23" s="10" t="s">
        <v>511</v>
      </c>
      <c r="B23" s="184">
        <v>1</v>
      </c>
      <c r="C23" s="185">
        <v>1</v>
      </c>
      <c r="D23" s="185">
        <v>1</v>
      </c>
      <c r="E23" s="185">
        <v>1</v>
      </c>
      <c r="F23" s="185">
        <v>1</v>
      </c>
      <c r="G23" s="185"/>
      <c r="H23" s="185"/>
      <c r="I23" s="185">
        <v>1</v>
      </c>
      <c r="J23" s="185">
        <v>1</v>
      </c>
      <c r="K23" s="185">
        <v>1</v>
      </c>
      <c r="L23" s="185">
        <v>1</v>
      </c>
      <c r="M23" s="185">
        <v>1</v>
      </c>
      <c r="N23" s="186"/>
      <c r="P23"/>
      <c r="Q23"/>
      <c r="R23"/>
      <c r="S23"/>
      <c r="T23"/>
    </row>
    <row r="24" spans="1:20" ht="20.25" customHeight="1">
      <c r="A24" s="9" t="s">
        <v>154</v>
      </c>
      <c r="B24" s="184">
        <v>1</v>
      </c>
      <c r="C24" s="185">
        <v>1</v>
      </c>
      <c r="D24" s="185">
        <v>1</v>
      </c>
      <c r="E24" s="185">
        <v>1</v>
      </c>
      <c r="F24" s="185">
        <v>1</v>
      </c>
      <c r="G24" s="185"/>
      <c r="H24" s="185"/>
      <c r="I24" s="185">
        <v>1</v>
      </c>
      <c r="J24" s="185">
        <v>1</v>
      </c>
      <c r="K24" s="185">
        <v>1</v>
      </c>
      <c r="L24" s="185">
        <v>1</v>
      </c>
      <c r="M24" s="185">
        <v>1</v>
      </c>
      <c r="N24" s="186"/>
      <c r="P24"/>
      <c r="Q24"/>
      <c r="R24"/>
      <c r="S24"/>
      <c r="T24"/>
    </row>
    <row r="25" spans="1:20" ht="20.25" customHeight="1">
      <c r="A25" s="9" t="s">
        <v>492</v>
      </c>
      <c r="B25" s="184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6"/>
      <c r="P25"/>
      <c r="Q25"/>
      <c r="R25"/>
      <c r="S25"/>
      <c r="T25"/>
    </row>
    <row r="26" spans="1:20" ht="20.25" customHeight="1">
      <c r="A26" s="9" t="s">
        <v>497</v>
      </c>
      <c r="B26" s="184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6"/>
      <c r="P26"/>
      <c r="Q26"/>
      <c r="R26"/>
      <c r="S26"/>
      <c r="T26"/>
    </row>
    <row r="27" spans="1:20" ht="20.25" customHeight="1">
      <c r="A27" s="9" t="s">
        <v>498</v>
      </c>
      <c r="B27" s="184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6"/>
      <c r="P27"/>
      <c r="Q27"/>
      <c r="R27"/>
      <c r="S27"/>
      <c r="T27"/>
    </row>
    <row r="28" spans="1:20" ht="20.25" customHeight="1">
      <c r="A28" s="9" t="s">
        <v>499</v>
      </c>
      <c r="B28" s="184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6"/>
      <c r="P28"/>
      <c r="Q28"/>
      <c r="R28"/>
      <c r="S28"/>
      <c r="T28"/>
    </row>
    <row r="29" spans="1:20" ht="20.25" customHeight="1">
      <c r="A29" s="9" t="s">
        <v>500</v>
      </c>
      <c r="B29" s="184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6"/>
      <c r="P29"/>
      <c r="Q29"/>
      <c r="R29"/>
      <c r="S29"/>
      <c r="T29"/>
    </row>
    <row r="30" spans="1:20" ht="20.25" customHeight="1">
      <c r="A30" s="9" t="s">
        <v>665</v>
      </c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6"/>
      <c r="P30"/>
      <c r="Q30"/>
      <c r="R30"/>
      <c r="S30"/>
      <c r="T30"/>
    </row>
    <row r="31" spans="1:20" ht="20.25" customHeight="1">
      <c r="A31" s="9" t="s">
        <v>473</v>
      </c>
      <c r="B31" s="184">
        <v>1</v>
      </c>
      <c r="C31" s="185">
        <v>1</v>
      </c>
      <c r="D31" s="185">
        <v>1</v>
      </c>
      <c r="E31" s="185">
        <v>1</v>
      </c>
      <c r="F31" s="185">
        <v>1</v>
      </c>
      <c r="G31" s="185"/>
      <c r="H31" s="185"/>
      <c r="I31" s="185">
        <v>1</v>
      </c>
      <c r="J31" s="185">
        <v>1</v>
      </c>
      <c r="K31" s="185">
        <v>1</v>
      </c>
      <c r="L31" s="185">
        <v>1</v>
      </c>
      <c r="M31" s="185">
        <v>1</v>
      </c>
      <c r="N31" s="186"/>
      <c r="P31"/>
      <c r="Q31"/>
      <c r="R31"/>
      <c r="S31"/>
      <c r="T31"/>
    </row>
    <row r="32" spans="1:20" ht="20.25" customHeight="1">
      <c r="A32" s="9" t="s">
        <v>474</v>
      </c>
      <c r="B32" s="184">
        <v>1</v>
      </c>
      <c r="C32" s="185">
        <v>1</v>
      </c>
      <c r="D32" s="185">
        <v>1</v>
      </c>
      <c r="E32" s="185">
        <v>1</v>
      </c>
      <c r="F32" s="185">
        <v>1</v>
      </c>
      <c r="G32" s="185"/>
      <c r="H32" s="185"/>
      <c r="I32" s="185">
        <v>1</v>
      </c>
      <c r="J32" s="185">
        <v>1</v>
      </c>
      <c r="K32" s="185">
        <v>1</v>
      </c>
      <c r="L32" s="185">
        <v>1</v>
      </c>
      <c r="M32" s="185">
        <v>1</v>
      </c>
      <c r="N32" s="186"/>
      <c r="P32"/>
      <c r="Q32"/>
      <c r="R32"/>
      <c r="S32"/>
      <c r="T32"/>
    </row>
    <row r="33" spans="1:20" ht="20.25" customHeight="1">
      <c r="A33" s="9" t="s">
        <v>475</v>
      </c>
      <c r="B33" s="184">
        <v>1</v>
      </c>
      <c r="C33" s="185">
        <v>1</v>
      </c>
      <c r="D33" s="185">
        <v>1</v>
      </c>
      <c r="E33" s="185">
        <v>1</v>
      </c>
      <c r="F33" s="185">
        <v>1</v>
      </c>
      <c r="G33" s="185"/>
      <c r="H33" s="185"/>
      <c r="I33" s="185">
        <v>1</v>
      </c>
      <c r="J33" s="185">
        <v>1</v>
      </c>
      <c r="K33" s="185">
        <v>1</v>
      </c>
      <c r="L33" s="185">
        <v>1</v>
      </c>
      <c r="M33" s="185">
        <v>1</v>
      </c>
      <c r="N33" s="186"/>
      <c r="P33"/>
      <c r="Q33"/>
      <c r="R33"/>
      <c r="S33"/>
      <c r="T33"/>
    </row>
    <row r="34" spans="1:20" ht="20.25" customHeight="1">
      <c r="A34" s="9" t="s">
        <v>476</v>
      </c>
      <c r="B34" s="184">
        <v>1</v>
      </c>
      <c r="C34" s="185">
        <v>1</v>
      </c>
      <c r="D34" s="185">
        <v>1</v>
      </c>
      <c r="E34" s="185">
        <v>1</v>
      </c>
      <c r="F34" s="185">
        <v>1</v>
      </c>
      <c r="G34" s="185"/>
      <c r="H34" s="185"/>
      <c r="I34" s="185">
        <v>1</v>
      </c>
      <c r="J34" s="185">
        <v>1</v>
      </c>
      <c r="K34" s="185"/>
      <c r="L34" s="185">
        <v>1</v>
      </c>
      <c r="M34" s="185">
        <v>1</v>
      </c>
      <c r="N34" s="186"/>
      <c r="P34"/>
      <c r="Q34"/>
      <c r="R34"/>
      <c r="S34"/>
      <c r="T34"/>
    </row>
    <row r="35" spans="1:20" ht="20.25" customHeight="1">
      <c r="A35" s="9" t="s">
        <v>477</v>
      </c>
      <c r="B35" s="184">
        <v>1</v>
      </c>
      <c r="C35" s="185">
        <v>1</v>
      </c>
      <c r="D35" s="185">
        <v>1</v>
      </c>
      <c r="E35" s="185">
        <v>1</v>
      </c>
      <c r="F35" s="185">
        <v>1</v>
      </c>
      <c r="G35" s="185"/>
      <c r="H35" s="185"/>
      <c r="I35" s="185">
        <v>1</v>
      </c>
      <c r="J35" s="185">
        <v>1</v>
      </c>
      <c r="K35" s="185">
        <v>1</v>
      </c>
      <c r="L35" s="185">
        <v>1</v>
      </c>
      <c r="M35" s="185">
        <v>1</v>
      </c>
      <c r="N35" s="186"/>
      <c r="P35"/>
      <c r="Q35"/>
      <c r="R35"/>
      <c r="S35"/>
      <c r="T35"/>
    </row>
    <row r="36" spans="1:20" ht="20.25" customHeight="1">
      <c r="A36" s="9" t="s">
        <v>478</v>
      </c>
      <c r="B36" s="184">
        <v>1</v>
      </c>
      <c r="C36" s="185">
        <v>1</v>
      </c>
      <c r="D36" s="185"/>
      <c r="E36" s="185">
        <v>1</v>
      </c>
      <c r="F36" s="185">
        <v>1</v>
      </c>
      <c r="G36" s="185"/>
      <c r="H36" s="185"/>
      <c r="I36" s="185">
        <v>1</v>
      </c>
      <c r="J36" s="185">
        <v>1</v>
      </c>
      <c r="K36" s="185"/>
      <c r="L36" s="185">
        <v>1</v>
      </c>
      <c r="M36" s="185">
        <v>2</v>
      </c>
      <c r="N36" s="186"/>
      <c r="P36"/>
      <c r="Q36"/>
      <c r="R36"/>
      <c r="S36"/>
      <c r="T36"/>
    </row>
    <row r="37" spans="1:20" ht="20.25" customHeight="1">
      <c r="A37" s="9" t="s">
        <v>472</v>
      </c>
      <c r="B37" s="184">
        <v>1</v>
      </c>
      <c r="C37" s="185">
        <v>1</v>
      </c>
      <c r="D37" s="185">
        <v>1</v>
      </c>
      <c r="E37" s="185">
        <v>1</v>
      </c>
      <c r="F37" s="185">
        <v>1</v>
      </c>
      <c r="G37" s="185"/>
      <c r="H37" s="185"/>
      <c r="I37" s="185">
        <v>1</v>
      </c>
      <c r="J37" s="185">
        <v>1</v>
      </c>
      <c r="K37" s="185">
        <v>1</v>
      </c>
      <c r="L37" s="185">
        <v>1</v>
      </c>
      <c r="M37" s="185">
        <v>1</v>
      </c>
      <c r="N37" s="186"/>
      <c r="P37"/>
      <c r="Q37"/>
      <c r="R37"/>
      <c r="S37"/>
      <c r="T37"/>
    </row>
    <row r="38" spans="1:20" ht="20.25" customHeight="1">
      <c r="A38" s="9" t="s">
        <v>513</v>
      </c>
      <c r="B38" s="184"/>
      <c r="C38" s="185">
        <v>1</v>
      </c>
      <c r="D38" s="185">
        <v>1</v>
      </c>
      <c r="E38" s="185">
        <v>1</v>
      </c>
      <c r="F38" s="185">
        <v>1</v>
      </c>
      <c r="G38" s="185"/>
      <c r="H38" s="185"/>
      <c r="I38" s="185">
        <v>1</v>
      </c>
      <c r="J38" s="185">
        <v>1</v>
      </c>
      <c r="K38" s="185">
        <v>1</v>
      </c>
      <c r="L38" s="185">
        <v>1</v>
      </c>
      <c r="M38" s="185">
        <v>1</v>
      </c>
      <c r="N38" s="186"/>
      <c r="P38"/>
      <c r="Q38"/>
      <c r="R38"/>
      <c r="S38"/>
      <c r="T38"/>
    </row>
    <row r="39" spans="1:20" ht="20.25" customHeight="1">
      <c r="A39" s="9" t="s">
        <v>457</v>
      </c>
      <c r="B39" s="184">
        <v>1</v>
      </c>
      <c r="C39" s="185">
        <v>1</v>
      </c>
      <c r="D39" s="185">
        <v>1</v>
      </c>
      <c r="E39" s="185">
        <v>1</v>
      </c>
      <c r="F39" s="185">
        <v>1</v>
      </c>
      <c r="G39" s="185"/>
      <c r="H39" s="185"/>
      <c r="I39" s="185">
        <v>1</v>
      </c>
      <c r="J39" s="185">
        <v>1</v>
      </c>
      <c r="K39" s="185">
        <v>1</v>
      </c>
      <c r="L39" s="185">
        <v>1</v>
      </c>
      <c r="M39" s="185">
        <v>1</v>
      </c>
      <c r="N39" s="186"/>
      <c r="P39"/>
      <c r="Q39"/>
      <c r="R39"/>
      <c r="S39"/>
      <c r="T39"/>
    </row>
    <row r="40" spans="1:20" ht="20.25" customHeight="1">
      <c r="A40" s="9" t="s">
        <v>458</v>
      </c>
      <c r="B40" s="184">
        <v>1</v>
      </c>
      <c r="C40" s="185">
        <v>1</v>
      </c>
      <c r="D40" s="185">
        <v>1</v>
      </c>
      <c r="E40" s="185">
        <v>1</v>
      </c>
      <c r="F40" s="185">
        <v>1</v>
      </c>
      <c r="G40" s="185"/>
      <c r="H40" s="185"/>
      <c r="I40" s="185">
        <v>1</v>
      </c>
      <c r="J40" s="185">
        <v>1</v>
      </c>
      <c r="K40" s="185">
        <v>1</v>
      </c>
      <c r="L40" s="185">
        <v>1</v>
      </c>
      <c r="M40" s="185">
        <v>1</v>
      </c>
      <c r="N40" s="186"/>
      <c r="P40"/>
      <c r="Q40"/>
      <c r="R40"/>
      <c r="S40"/>
      <c r="T40"/>
    </row>
    <row r="41" spans="1:20" ht="20.25" customHeight="1">
      <c r="A41" s="9" t="s">
        <v>459</v>
      </c>
      <c r="B41" s="184">
        <v>1</v>
      </c>
      <c r="C41" s="185">
        <v>1</v>
      </c>
      <c r="D41" s="185">
        <v>1</v>
      </c>
      <c r="E41" s="185">
        <v>1</v>
      </c>
      <c r="F41" s="185">
        <v>1</v>
      </c>
      <c r="G41" s="185"/>
      <c r="H41" s="185"/>
      <c r="I41" s="185">
        <v>1</v>
      </c>
      <c r="J41" s="185">
        <v>1</v>
      </c>
      <c r="K41" s="185">
        <v>1</v>
      </c>
      <c r="L41" s="185"/>
      <c r="M41" s="185">
        <v>1</v>
      </c>
      <c r="N41" s="186"/>
      <c r="P41"/>
      <c r="Q41"/>
      <c r="R41"/>
      <c r="S41"/>
      <c r="T41"/>
    </row>
    <row r="42" spans="1:20" ht="20.25" customHeight="1">
      <c r="A42" s="9" t="s">
        <v>460</v>
      </c>
      <c r="B42" s="184">
        <v>1</v>
      </c>
      <c r="C42" s="185">
        <v>1</v>
      </c>
      <c r="D42" s="185">
        <v>1</v>
      </c>
      <c r="E42" s="185">
        <v>1</v>
      </c>
      <c r="F42" s="185">
        <v>1</v>
      </c>
      <c r="G42" s="185"/>
      <c r="H42" s="185"/>
      <c r="I42" s="185">
        <v>1</v>
      </c>
      <c r="J42" s="185">
        <v>1</v>
      </c>
      <c r="K42" s="185">
        <v>1</v>
      </c>
      <c r="L42" s="185">
        <v>1</v>
      </c>
      <c r="M42" s="185">
        <v>1</v>
      </c>
      <c r="N42" s="186"/>
      <c r="P42"/>
      <c r="Q42"/>
      <c r="R42"/>
      <c r="S42"/>
      <c r="T42"/>
    </row>
    <row r="43" spans="1:20" ht="20.25" customHeight="1">
      <c r="A43" s="9" t="s">
        <v>461</v>
      </c>
      <c r="B43" s="184">
        <v>1</v>
      </c>
      <c r="C43" s="185">
        <v>1</v>
      </c>
      <c r="D43" s="185">
        <v>1</v>
      </c>
      <c r="E43" s="185">
        <v>1</v>
      </c>
      <c r="F43" s="185">
        <v>1</v>
      </c>
      <c r="G43" s="185"/>
      <c r="H43" s="185"/>
      <c r="I43" s="185">
        <v>1</v>
      </c>
      <c r="J43" s="185">
        <v>1</v>
      </c>
      <c r="K43" s="185">
        <v>1</v>
      </c>
      <c r="L43" s="185">
        <v>1</v>
      </c>
      <c r="M43" s="185">
        <v>1</v>
      </c>
      <c r="N43" s="186"/>
      <c r="P43"/>
      <c r="Q43"/>
      <c r="R43"/>
      <c r="S43"/>
      <c r="T43"/>
    </row>
    <row r="44" spans="1:20" ht="20.25" customHeight="1">
      <c r="A44" s="9" t="s">
        <v>485</v>
      </c>
      <c r="B44" s="184">
        <v>1</v>
      </c>
      <c r="C44" s="185">
        <v>1</v>
      </c>
      <c r="D44" s="185">
        <v>1</v>
      </c>
      <c r="E44" s="185">
        <v>1</v>
      </c>
      <c r="F44" s="185">
        <v>1</v>
      </c>
      <c r="G44" s="185"/>
      <c r="H44" s="185"/>
      <c r="I44" s="185">
        <v>1</v>
      </c>
      <c r="J44" s="185">
        <v>1</v>
      </c>
      <c r="K44" s="185">
        <v>1</v>
      </c>
      <c r="L44" s="185">
        <v>1</v>
      </c>
      <c r="M44" s="185">
        <v>1</v>
      </c>
      <c r="N44" s="186"/>
      <c r="P44"/>
      <c r="Q44"/>
      <c r="R44"/>
      <c r="S44"/>
      <c r="T44"/>
    </row>
    <row r="45" spans="1:20" ht="20.25" customHeight="1">
      <c r="A45" s="9" t="s">
        <v>462</v>
      </c>
      <c r="B45" s="184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6"/>
      <c r="P45"/>
      <c r="Q45"/>
      <c r="R45"/>
      <c r="S45"/>
      <c r="T45"/>
    </row>
    <row r="46" spans="1:20" ht="20.25" customHeight="1">
      <c r="A46" s="9" t="s">
        <v>463</v>
      </c>
      <c r="B46" s="184">
        <v>1</v>
      </c>
      <c r="C46" s="185">
        <v>1</v>
      </c>
      <c r="D46" s="185">
        <v>1</v>
      </c>
      <c r="E46" s="185">
        <v>1</v>
      </c>
      <c r="F46" s="185">
        <v>1</v>
      </c>
      <c r="G46" s="185"/>
      <c r="H46" s="185"/>
      <c r="I46" s="185">
        <v>1</v>
      </c>
      <c r="J46" s="185">
        <v>1</v>
      </c>
      <c r="K46" s="185">
        <v>1</v>
      </c>
      <c r="L46" s="185">
        <v>1</v>
      </c>
      <c r="M46" s="185">
        <v>1</v>
      </c>
      <c r="N46" s="186"/>
      <c r="P46"/>
      <c r="Q46"/>
      <c r="R46"/>
      <c r="S46"/>
      <c r="T46"/>
    </row>
    <row r="47" spans="1:20" ht="20.25" customHeight="1">
      <c r="A47" s="9" t="s">
        <v>464</v>
      </c>
      <c r="B47" s="184">
        <v>1</v>
      </c>
      <c r="C47" s="185">
        <v>1</v>
      </c>
      <c r="D47" s="185">
        <v>1</v>
      </c>
      <c r="E47" s="185"/>
      <c r="F47" s="185">
        <v>1</v>
      </c>
      <c r="G47" s="185"/>
      <c r="H47" s="185"/>
      <c r="I47" s="185">
        <v>1</v>
      </c>
      <c r="J47" s="185">
        <v>1</v>
      </c>
      <c r="K47" s="185"/>
      <c r="L47" s="185">
        <v>1</v>
      </c>
      <c r="M47" s="185">
        <v>1</v>
      </c>
      <c r="N47" s="186"/>
      <c r="P47"/>
      <c r="Q47"/>
      <c r="R47"/>
      <c r="S47"/>
      <c r="T47"/>
    </row>
    <row r="48" spans="1:20" ht="20.25" customHeight="1">
      <c r="A48" s="9" t="s">
        <v>465</v>
      </c>
      <c r="B48" s="184">
        <v>1</v>
      </c>
      <c r="C48" s="185">
        <v>1</v>
      </c>
      <c r="D48" s="185">
        <v>1</v>
      </c>
      <c r="E48" s="185">
        <v>1</v>
      </c>
      <c r="F48" s="185">
        <v>1</v>
      </c>
      <c r="G48" s="185"/>
      <c r="H48" s="185"/>
      <c r="I48" s="185">
        <v>2</v>
      </c>
      <c r="J48" s="185">
        <v>1</v>
      </c>
      <c r="K48" s="185">
        <v>1</v>
      </c>
      <c r="L48" s="185">
        <v>1</v>
      </c>
      <c r="M48" s="185">
        <v>1</v>
      </c>
      <c r="N48" s="186"/>
      <c r="P48"/>
      <c r="Q48"/>
      <c r="R48"/>
      <c r="S48"/>
      <c r="T48"/>
    </row>
    <row r="49" spans="1:20" ht="20.25" customHeight="1">
      <c r="A49" s="9" t="s">
        <v>466</v>
      </c>
      <c r="B49" s="184">
        <v>1</v>
      </c>
      <c r="C49" s="185">
        <v>1</v>
      </c>
      <c r="D49" s="185">
        <v>1</v>
      </c>
      <c r="E49" s="185">
        <v>1</v>
      </c>
      <c r="F49" s="185">
        <v>1</v>
      </c>
      <c r="G49" s="185"/>
      <c r="H49" s="185"/>
      <c r="I49" s="185">
        <v>1</v>
      </c>
      <c r="J49" s="185">
        <v>1</v>
      </c>
      <c r="K49" s="185">
        <v>1</v>
      </c>
      <c r="L49" s="185">
        <v>1</v>
      </c>
      <c r="M49" s="185">
        <v>1</v>
      </c>
      <c r="N49" s="186"/>
      <c r="P49"/>
      <c r="Q49"/>
      <c r="R49"/>
      <c r="S49"/>
      <c r="T49"/>
    </row>
    <row r="50" spans="1:20" ht="20.25" customHeight="1">
      <c r="A50" s="9" t="s">
        <v>467</v>
      </c>
      <c r="B50" s="184">
        <v>1</v>
      </c>
      <c r="C50" s="185">
        <v>1</v>
      </c>
      <c r="D50" s="185">
        <v>1</v>
      </c>
      <c r="E50" s="185">
        <v>1</v>
      </c>
      <c r="F50" s="185">
        <v>1</v>
      </c>
      <c r="G50" s="185"/>
      <c r="H50" s="185"/>
      <c r="I50" s="185">
        <v>1</v>
      </c>
      <c r="J50" s="185">
        <v>1</v>
      </c>
      <c r="K50" s="185">
        <v>1</v>
      </c>
      <c r="L50" s="185">
        <v>1</v>
      </c>
      <c r="M50" s="185">
        <v>1</v>
      </c>
      <c r="N50" s="186"/>
      <c r="P50"/>
      <c r="Q50"/>
      <c r="R50"/>
      <c r="S50"/>
      <c r="T50"/>
    </row>
    <row r="51" spans="1:20" ht="20.25" customHeight="1">
      <c r="A51" s="9" t="s">
        <v>468</v>
      </c>
      <c r="B51" s="184"/>
      <c r="C51" s="185">
        <v>1</v>
      </c>
      <c r="D51" s="185">
        <v>2</v>
      </c>
      <c r="E51" s="185">
        <v>1</v>
      </c>
      <c r="F51" s="185">
        <v>1</v>
      </c>
      <c r="G51" s="185"/>
      <c r="H51" s="185"/>
      <c r="I51" s="185">
        <v>1</v>
      </c>
      <c r="J51" s="185">
        <v>1</v>
      </c>
      <c r="K51" s="185">
        <v>1</v>
      </c>
      <c r="L51" s="185">
        <v>1</v>
      </c>
      <c r="M51" s="185">
        <v>1</v>
      </c>
      <c r="N51" s="186"/>
      <c r="P51"/>
      <c r="Q51"/>
      <c r="R51"/>
      <c r="S51"/>
      <c r="T51"/>
    </row>
    <row r="52" spans="1:20" ht="20.25" customHeight="1">
      <c r="A52" s="9" t="s">
        <v>469</v>
      </c>
      <c r="B52" s="184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6"/>
      <c r="P52"/>
      <c r="Q52"/>
      <c r="R52"/>
      <c r="S52"/>
      <c r="T52"/>
    </row>
    <row r="53" spans="1:20" ht="20.25" customHeight="1">
      <c r="A53" s="9" t="s">
        <v>470</v>
      </c>
      <c r="B53" s="184">
        <v>1</v>
      </c>
      <c r="C53" s="185">
        <v>1</v>
      </c>
      <c r="D53" s="185">
        <v>2</v>
      </c>
      <c r="E53" s="185">
        <v>1</v>
      </c>
      <c r="F53" s="185">
        <v>1</v>
      </c>
      <c r="G53" s="185"/>
      <c r="H53" s="185"/>
      <c r="I53" s="185">
        <v>2</v>
      </c>
      <c r="J53" s="185">
        <v>1</v>
      </c>
      <c r="K53" s="185">
        <v>1</v>
      </c>
      <c r="L53" s="185">
        <v>1</v>
      </c>
      <c r="M53" s="185">
        <v>1</v>
      </c>
      <c r="N53" s="186"/>
      <c r="P53"/>
      <c r="Q53"/>
      <c r="R53"/>
      <c r="S53"/>
      <c r="T53"/>
    </row>
    <row r="54" spans="1:20" ht="20.25" customHeight="1">
      <c r="A54" s="9" t="s">
        <v>471</v>
      </c>
      <c r="B54" s="184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6"/>
      <c r="P54"/>
      <c r="Q54"/>
      <c r="R54"/>
      <c r="S54"/>
      <c r="T54"/>
    </row>
    <row r="55" spans="1:20" ht="20.25" customHeight="1">
      <c r="A55" s="9" t="s">
        <v>479</v>
      </c>
      <c r="B55" s="184"/>
      <c r="C55" s="185">
        <v>1</v>
      </c>
      <c r="D55" s="185">
        <v>1</v>
      </c>
      <c r="E55" s="185">
        <v>1</v>
      </c>
      <c r="F55" s="185">
        <v>1</v>
      </c>
      <c r="G55" s="185"/>
      <c r="H55" s="185"/>
      <c r="I55" s="185">
        <v>1</v>
      </c>
      <c r="J55" s="185">
        <v>1</v>
      </c>
      <c r="K55" s="185">
        <v>1</v>
      </c>
      <c r="L55" s="185">
        <v>1</v>
      </c>
      <c r="M55" s="185">
        <v>1</v>
      </c>
      <c r="N55" s="186"/>
      <c r="P55"/>
      <c r="Q55"/>
      <c r="R55"/>
      <c r="S55"/>
      <c r="T55"/>
    </row>
    <row r="56" spans="1:20" ht="20.25" customHeight="1">
      <c r="A56" s="9" t="s">
        <v>482</v>
      </c>
      <c r="B56" s="184">
        <v>1</v>
      </c>
      <c r="C56" s="185">
        <v>1</v>
      </c>
      <c r="D56" s="185">
        <v>1</v>
      </c>
      <c r="E56" s="185">
        <v>1</v>
      </c>
      <c r="F56" s="185">
        <v>1</v>
      </c>
      <c r="G56" s="185"/>
      <c r="H56" s="185"/>
      <c r="I56" s="185">
        <v>1</v>
      </c>
      <c r="J56" s="185">
        <v>1</v>
      </c>
      <c r="K56" s="185">
        <v>1</v>
      </c>
      <c r="L56" s="185">
        <v>1</v>
      </c>
      <c r="M56" s="185">
        <v>1</v>
      </c>
      <c r="N56" s="186"/>
      <c r="P56"/>
      <c r="Q56"/>
      <c r="R56"/>
      <c r="S56"/>
      <c r="T56"/>
    </row>
    <row r="57" spans="1:20" ht="20.25" customHeight="1">
      <c r="A57" s="9" t="s">
        <v>486</v>
      </c>
      <c r="B57" s="184">
        <v>1</v>
      </c>
      <c r="C57" s="185">
        <v>1</v>
      </c>
      <c r="D57" s="185">
        <v>1</v>
      </c>
      <c r="E57" s="185">
        <v>1</v>
      </c>
      <c r="F57" s="185">
        <v>1</v>
      </c>
      <c r="G57" s="185"/>
      <c r="H57" s="185"/>
      <c r="I57" s="185">
        <v>1</v>
      </c>
      <c r="J57" s="185">
        <v>1</v>
      </c>
      <c r="K57" s="185">
        <v>1</v>
      </c>
      <c r="L57" s="185">
        <v>1</v>
      </c>
      <c r="M57" s="185">
        <v>1</v>
      </c>
      <c r="N57" s="186"/>
      <c r="P57"/>
      <c r="Q57"/>
      <c r="R57"/>
      <c r="S57"/>
      <c r="T57"/>
    </row>
    <row r="58" spans="1:20" ht="20.25" customHeight="1">
      <c r="A58" s="9" t="s">
        <v>487</v>
      </c>
      <c r="B58" s="184">
        <v>1</v>
      </c>
      <c r="C58" s="185">
        <v>1</v>
      </c>
      <c r="D58" s="185">
        <v>1</v>
      </c>
      <c r="E58" s="185">
        <v>1</v>
      </c>
      <c r="F58" s="185"/>
      <c r="G58" s="185"/>
      <c r="H58" s="185"/>
      <c r="I58" s="185">
        <v>1</v>
      </c>
      <c r="J58" s="185">
        <v>1</v>
      </c>
      <c r="K58" s="185">
        <v>1</v>
      </c>
      <c r="L58" s="185">
        <v>2</v>
      </c>
      <c r="M58" s="185">
        <v>1</v>
      </c>
      <c r="N58" s="186"/>
      <c r="P58"/>
      <c r="Q58"/>
      <c r="R58"/>
      <c r="S58"/>
      <c r="T58"/>
    </row>
    <row r="59" spans="1:20" ht="20.25" customHeight="1">
      <c r="A59" s="9" t="s">
        <v>505</v>
      </c>
      <c r="B59" s="184">
        <v>1</v>
      </c>
      <c r="C59" s="185">
        <v>1</v>
      </c>
      <c r="D59" s="185">
        <v>1</v>
      </c>
      <c r="E59" s="185">
        <v>1</v>
      </c>
      <c r="F59" s="185">
        <v>1</v>
      </c>
      <c r="G59" s="185"/>
      <c r="H59" s="185">
        <v>1</v>
      </c>
      <c r="I59" s="185">
        <v>1</v>
      </c>
      <c r="J59" s="185">
        <v>1</v>
      </c>
      <c r="K59" s="185">
        <v>1</v>
      </c>
      <c r="L59" s="185">
        <v>1</v>
      </c>
      <c r="M59" s="185">
        <v>1</v>
      </c>
      <c r="N59" s="186">
        <v>1</v>
      </c>
      <c r="P59"/>
      <c r="Q59"/>
      <c r="R59"/>
      <c r="S59"/>
      <c r="T59"/>
    </row>
    <row r="60" spans="1:20" ht="20.25" customHeight="1">
      <c r="A60" s="9" t="s">
        <v>506</v>
      </c>
      <c r="B60" s="184"/>
      <c r="C60" s="185">
        <v>1</v>
      </c>
      <c r="D60" s="185">
        <v>1</v>
      </c>
      <c r="E60" s="185">
        <v>1</v>
      </c>
      <c r="F60" s="185">
        <v>1</v>
      </c>
      <c r="G60" s="185"/>
      <c r="H60" s="185"/>
      <c r="I60" s="185">
        <v>1</v>
      </c>
      <c r="J60" s="185">
        <v>1</v>
      </c>
      <c r="K60" s="185">
        <v>1</v>
      </c>
      <c r="L60" s="185">
        <v>1</v>
      </c>
      <c r="M60" s="185">
        <v>1</v>
      </c>
      <c r="N60" s="186"/>
      <c r="P60"/>
      <c r="Q60"/>
      <c r="R60"/>
      <c r="S60"/>
      <c r="T60"/>
    </row>
    <row r="61" spans="1:20" ht="20.25" customHeight="1">
      <c r="A61" s="9" t="s">
        <v>507</v>
      </c>
      <c r="B61" s="184">
        <v>1</v>
      </c>
      <c r="C61" s="185">
        <v>1</v>
      </c>
      <c r="D61" s="185">
        <v>1</v>
      </c>
      <c r="E61" s="185">
        <v>1</v>
      </c>
      <c r="F61" s="185">
        <v>1</v>
      </c>
      <c r="G61" s="185"/>
      <c r="H61" s="185"/>
      <c r="I61" s="185">
        <v>1</v>
      </c>
      <c r="J61" s="185">
        <v>1</v>
      </c>
      <c r="K61" s="185">
        <v>1</v>
      </c>
      <c r="L61" s="185">
        <v>1</v>
      </c>
      <c r="M61" s="185">
        <v>1</v>
      </c>
      <c r="N61" s="186"/>
      <c r="P61"/>
      <c r="Q61"/>
      <c r="R61"/>
      <c r="S61"/>
      <c r="T61"/>
    </row>
    <row r="62" spans="1:20" ht="20.25" customHeight="1">
      <c r="A62" s="9" t="s">
        <v>514</v>
      </c>
      <c r="B62" s="184"/>
      <c r="C62" s="185">
        <v>1</v>
      </c>
      <c r="D62" s="185">
        <v>1</v>
      </c>
      <c r="E62" s="185">
        <v>1</v>
      </c>
      <c r="F62" s="185">
        <v>1</v>
      </c>
      <c r="G62" s="185"/>
      <c r="H62" s="185"/>
      <c r="I62" s="185">
        <v>1</v>
      </c>
      <c r="J62" s="185">
        <v>1</v>
      </c>
      <c r="K62" s="185">
        <v>1</v>
      </c>
      <c r="L62" s="185">
        <v>1</v>
      </c>
      <c r="M62" s="185">
        <v>1</v>
      </c>
      <c r="N62" s="186"/>
      <c r="P62"/>
      <c r="Q62"/>
      <c r="R62"/>
      <c r="S62"/>
      <c r="T62"/>
    </row>
    <row r="63" spans="1:20" ht="20.25" customHeight="1">
      <c r="A63" s="9" t="s">
        <v>540</v>
      </c>
      <c r="B63" s="184">
        <v>1</v>
      </c>
      <c r="C63" s="185">
        <v>1</v>
      </c>
      <c r="D63" s="185"/>
      <c r="E63" s="185">
        <v>1</v>
      </c>
      <c r="F63" s="185">
        <v>1</v>
      </c>
      <c r="G63" s="185"/>
      <c r="H63" s="185"/>
      <c r="I63" s="185">
        <v>1</v>
      </c>
      <c r="J63" s="185">
        <v>1</v>
      </c>
      <c r="K63" s="185">
        <v>1</v>
      </c>
      <c r="L63" s="185">
        <v>1</v>
      </c>
      <c r="M63" s="185">
        <v>1</v>
      </c>
      <c r="N63" s="186"/>
      <c r="P63"/>
      <c r="Q63"/>
      <c r="R63"/>
      <c r="S63"/>
      <c r="T63"/>
    </row>
    <row r="64" spans="1:20" ht="20.25" customHeight="1">
      <c r="A64" s="9" t="s">
        <v>541</v>
      </c>
      <c r="B64" s="184">
        <v>1</v>
      </c>
      <c r="C64" s="185">
        <v>1</v>
      </c>
      <c r="D64" s="185">
        <v>1</v>
      </c>
      <c r="E64" s="185">
        <v>1</v>
      </c>
      <c r="F64" s="185"/>
      <c r="G64" s="185"/>
      <c r="H64" s="185"/>
      <c r="I64" s="185">
        <v>1</v>
      </c>
      <c r="J64" s="185">
        <v>1</v>
      </c>
      <c r="K64" s="185">
        <v>1</v>
      </c>
      <c r="L64" s="185">
        <v>1</v>
      </c>
      <c r="M64" s="185"/>
      <c r="N64" s="186"/>
      <c r="P64"/>
      <c r="Q64"/>
      <c r="R64"/>
      <c r="S64"/>
      <c r="T64"/>
    </row>
    <row r="65" spans="1:20" ht="20.25" customHeight="1">
      <c r="A65" s="9" t="s">
        <v>542</v>
      </c>
      <c r="B65" s="184">
        <v>1</v>
      </c>
      <c r="C65" s="185">
        <v>1</v>
      </c>
      <c r="D65" s="185">
        <v>1</v>
      </c>
      <c r="E65" s="185"/>
      <c r="F65" s="185"/>
      <c r="G65" s="185"/>
      <c r="H65" s="185"/>
      <c r="I65" s="185">
        <v>1</v>
      </c>
      <c r="J65" s="185">
        <v>1</v>
      </c>
      <c r="K65" s="185">
        <v>1</v>
      </c>
      <c r="L65" s="185">
        <v>1</v>
      </c>
      <c r="M65" s="185"/>
      <c r="N65" s="186"/>
      <c r="P65"/>
      <c r="Q65"/>
      <c r="R65"/>
      <c r="S65"/>
      <c r="T65"/>
    </row>
    <row r="66" spans="1:20" ht="20.25" customHeight="1">
      <c r="A66" s="9" t="s">
        <v>543</v>
      </c>
      <c r="B66" s="184">
        <v>1</v>
      </c>
      <c r="C66" s="185">
        <v>1</v>
      </c>
      <c r="D66" s="185"/>
      <c r="E66" s="185">
        <v>1</v>
      </c>
      <c r="F66" s="185">
        <v>1</v>
      </c>
      <c r="G66" s="185"/>
      <c r="H66" s="185"/>
      <c r="I66" s="185">
        <v>1</v>
      </c>
      <c r="J66" s="185">
        <v>1</v>
      </c>
      <c r="K66" s="185">
        <v>1</v>
      </c>
      <c r="L66" s="185">
        <v>2</v>
      </c>
      <c r="M66" s="185"/>
      <c r="N66" s="186"/>
      <c r="P66"/>
      <c r="Q66"/>
      <c r="R66"/>
      <c r="S66"/>
      <c r="T66"/>
    </row>
    <row r="67" spans="1:20" ht="20.25" customHeight="1">
      <c r="A67" s="9" t="s">
        <v>536</v>
      </c>
      <c r="B67" s="184">
        <v>1</v>
      </c>
      <c r="C67" s="185">
        <v>1</v>
      </c>
      <c r="D67" s="185">
        <v>1</v>
      </c>
      <c r="E67" s="185">
        <v>1</v>
      </c>
      <c r="F67" s="185">
        <v>1</v>
      </c>
      <c r="G67" s="185"/>
      <c r="H67" s="185">
        <v>1</v>
      </c>
      <c r="I67" s="185">
        <v>1</v>
      </c>
      <c r="J67" s="185">
        <v>1</v>
      </c>
      <c r="K67" s="185">
        <v>1</v>
      </c>
      <c r="L67" s="185">
        <v>1</v>
      </c>
      <c r="M67" s="185">
        <v>1</v>
      </c>
      <c r="N67" s="186">
        <v>1</v>
      </c>
      <c r="P67"/>
      <c r="Q67"/>
      <c r="R67"/>
      <c r="S67"/>
      <c r="T67"/>
    </row>
    <row r="68" spans="1:20" ht="20.25" customHeight="1">
      <c r="A68" s="9" t="s">
        <v>537</v>
      </c>
      <c r="B68" s="184">
        <v>1</v>
      </c>
      <c r="C68" s="185">
        <v>1</v>
      </c>
      <c r="D68" s="185">
        <v>1</v>
      </c>
      <c r="E68" s="185"/>
      <c r="F68" s="185">
        <v>1</v>
      </c>
      <c r="G68" s="185"/>
      <c r="H68" s="185">
        <v>1</v>
      </c>
      <c r="I68" s="185"/>
      <c r="J68" s="185">
        <v>1</v>
      </c>
      <c r="K68" s="185">
        <v>1</v>
      </c>
      <c r="L68" s="185">
        <v>1</v>
      </c>
      <c r="M68" s="185">
        <v>1</v>
      </c>
      <c r="N68" s="186">
        <v>1</v>
      </c>
      <c r="P68"/>
      <c r="Q68"/>
      <c r="R68"/>
      <c r="S68"/>
      <c r="T68"/>
    </row>
    <row r="69" spans="1:20" ht="20.25" customHeight="1">
      <c r="A69" s="9" t="s">
        <v>544</v>
      </c>
      <c r="B69" s="184">
        <v>1</v>
      </c>
      <c r="C69" s="185">
        <v>1</v>
      </c>
      <c r="D69" s="185">
        <v>1</v>
      </c>
      <c r="E69" s="185">
        <v>1</v>
      </c>
      <c r="F69" s="185">
        <v>1</v>
      </c>
      <c r="G69" s="185"/>
      <c r="H69" s="185"/>
      <c r="I69" s="185">
        <v>1</v>
      </c>
      <c r="J69" s="185">
        <v>1</v>
      </c>
      <c r="K69" s="185">
        <v>1</v>
      </c>
      <c r="L69" s="185">
        <v>1</v>
      </c>
      <c r="M69" s="185">
        <v>1</v>
      </c>
      <c r="N69" s="186"/>
      <c r="P69"/>
      <c r="Q69"/>
      <c r="R69"/>
      <c r="S69"/>
      <c r="T69"/>
    </row>
    <row r="70" spans="1:20" ht="20.25" customHeight="1">
      <c r="A70" s="9" t="s">
        <v>545</v>
      </c>
      <c r="B70" s="184">
        <v>1</v>
      </c>
      <c r="C70" s="185">
        <v>1</v>
      </c>
      <c r="D70" s="185">
        <v>1</v>
      </c>
      <c r="E70" s="185"/>
      <c r="F70" s="185"/>
      <c r="G70" s="185"/>
      <c r="H70" s="185"/>
      <c r="I70" s="185">
        <v>1</v>
      </c>
      <c r="J70" s="185">
        <v>1</v>
      </c>
      <c r="K70" s="185">
        <v>1</v>
      </c>
      <c r="L70" s="185">
        <v>1</v>
      </c>
      <c r="M70" s="185">
        <v>1</v>
      </c>
      <c r="N70" s="186"/>
      <c r="P70"/>
      <c r="Q70"/>
      <c r="R70"/>
      <c r="S70"/>
      <c r="T70"/>
    </row>
    <row r="71" spans="1:20" ht="20.25" customHeight="1">
      <c r="A71" s="9" t="s">
        <v>538</v>
      </c>
      <c r="B71" s="184"/>
      <c r="C71" s="185">
        <v>1</v>
      </c>
      <c r="D71" s="185">
        <v>1</v>
      </c>
      <c r="E71" s="185"/>
      <c r="F71" s="185">
        <v>1</v>
      </c>
      <c r="G71" s="185"/>
      <c r="H71" s="185">
        <v>1</v>
      </c>
      <c r="I71" s="185">
        <v>1</v>
      </c>
      <c r="J71" s="185">
        <v>1</v>
      </c>
      <c r="K71" s="185">
        <v>1</v>
      </c>
      <c r="L71" s="185">
        <v>1</v>
      </c>
      <c r="M71" s="185"/>
      <c r="N71" s="186">
        <v>1</v>
      </c>
      <c r="P71"/>
      <c r="Q71"/>
      <c r="R71"/>
      <c r="S71"/>
      <c r="T71"/>
    </row>
    <row r="72" spans="1:20" ht="20.25" customHeight="1">
      <c r="A72" s="9" t="s">
        <v>539</v>
      </c>
      <c r="B72" s="184"/>
      <c r="C72" s="185">
        <v>1</v>
      </c>
      <c r="D72" s="185">
        <v>1</v>
      </c>
      <c r="E72" s="185"/>
      <c r="F72" s="185"/>
      <c r="G72" s="185"/>
      <c r="H72" s="185">
        <v>1</v>
      </c>
      <c r="I72" s="185"/>
      <c r="J72" s="185">
        <v>1</v>
      </c>
      <c r="K72" s="185">
        <v>1</v>
      </c>
      <c r="L72" s="185"/>
      <c r="M72" s="185"/>
      <c r="N72" s="186">
        <v>1</v>
      </c>
      <c r="P72"/>
      <c r="Q72"/>
      <c r="R72"/>
      <c r="S72"/>
      <c r="T72"/>
    </row>
    <row r="73" spans="1:20" ht="20.25" customHeight="1">
      <c r="A73" s="9" t="s">
        <v>546</v>
      </c>
      <c r="B73" s="184">
        <v>1</v>
      </c>
      <c r="C73" s="185">
        <v>1</v>
      </c>
      <c r="D73" s="185"/>
      <c r="E73" s="185">
        <v>1</v>
      </c>
      <c r="F73" s="185"/>
      <c r="G73" s="185"/>
      <c r="H73" s="185"/>
      <c r="I73" s="185">
        <v>1</v>
      </c>
      <c r="J73" s="185">
        <v>1</v>
      </c>
      <c r="K73" s="185"/>
      <c r="L73" s="185">
        <v>1</v>
      </c>
      <c r="M73" s="185"/>
      <c r="N73" s="186"/>
      <c r="P73"/>
      <c r="Q73"/>
      <c r="R73"/>
      <c r="S73"/>
      <c r="T73"/>
    </row>
    <row r="74" spans="1:20" ht="20.25" customHeight="1">
      <c r="A74" s="9" t="s">
        <v>547</v>
      </c>
      <c r="B74" s="184">
        <v>1</v>
      </c>
      <c r="C74" s="185">
        <v>1</v>
      </c>
      <c r="D74" s="185">
        <v>1</v>
      </c>
      <c r="E74" s="185"/>
      <c r="F74" s="185">
        <v>1</v>
      </c>
      <c r="G74" s="185"/>
      <c r="H74" s="185"/>
      <c r="I74" s="185">
        <v>1</v>
      </c>
      <c r="J74" s="185">
        <v>1</v>
      </c>
      <c r="K74" s="185">
        <v>1</v>
      </c>
      <c r="L74" s="185"/>
      <c r="M74" s="185"/>
      <c r="N74" s="186"/>
      <c r="P74"/>
      <c r="Q74"/>
      <c r="R74"/>
      <c r="S74"/>
      <c r="T74"/>
    </row>
    <row r="75" spans="1:20" ht="20.25" customHeight="1">
      <c r="A75" s="9" t="s">
        <v>548</v>
      </c>
      <c r="B75" s="184">
        <v>1</v>
      </c>
      <c r="C75" s="185">
        <v>1</v>
      </c>
      <c r="D75" s="185"/>
      <c r="E75" s="185">
        <v>1</v>
      </c>
      <c r="F75" s="185">
        <v>1</v>
      </c>
      <c r="G75" s="185"/>
      <c r="H75" s="185"/>
      <c r="I75" s="185">
        <v>1</v>
      </c>
      <c r="J75" s="185">
        <v>1</v>
      </c>
      <c r="K75" s="185"/>
      <c r="L75" s="185">
        <v>1</v>
      </c>
      <c r="M75" s="185">
        <v>1</v>
      </c>
      <c r="N75" s="186"/>
      <c r="P75"/>
      <c r="Q75"/>
      <c r="R75"/>
      <c r="S75"/>
      <c r="T75"/>
    </row>
    <row r="76" spans="1:20" ht="20.25" customHeight="1">
      <c r="A76" s="9" t="s">
        <v>549</v>
      </c>
      <c r="B76" s="184">
        <v>1</v>
      </c>
      <c r="C76" s="185">
        <v>1</v>
      </c>
      <c r="D76" s="185"/>
      <c r="E76" s="185"/>
      <c r="F76" s="185"/>
      <c r="G76" s="185"/>
      <c r="H76" s="185"/>
      <c r="I76" s="185">
        <v>1</v>
      </c>
      <c r="J76" s="185">
        <v>1</v>
      </c>
      <c r="K76" s="185">
        <v>1</v>
      </c>
      <c r="L76" s="185"/>
      <c r="M76" s="185"/>
      <c r="N76" s="186"/>
      <c r="P76"/>
      <c r="Q76"/>
      <c r="R76"/>
      <c r="S76"/>
      <c r="T76"/>
    </row>
    <row r="77" spans="1:20" ht="20.25" customHeight="1">
      <c r="A77" s="9" t="s">
        <v>551</v>
      </c>
      <c r="B77" s="184">
        <v>1</v>
      </c>
      <c r="C77" s="185">
        <v>1</v>
      </c>
      <c r="D77" s="185">
        <v>1</v>
      </c>
      <c r="E77" s="185">
        <v>1</v>
      </c>
      <c r="F77" s="185"/>
      <c r="G77" s="185"/>
      <c r="H77" s="185"/>
      <c r="I77" s="185">
        <v>1</v>
      </c>
      <c r="J77" s="185">
        <v>1</v>
      </c>
      <c r="K77" s="185">
        <v>1</v>
      </c>
      <c r="L77" s="185">
        <v>1</v>
      </c>
      <c r="M77" s="185"/>
      <c r="N77" s="186"/>
      <c r="P77"/>
      <c r="Q77"/>
      <c r="R77"/>
      <c r="S77"/>
      <c r="T77"/>
    </row>
    <row r="78" spans="1:20" ht="20.25" customHeight="1">
      <c r="A78" s="9" t="s">
        <v>558</v>
      </c>
      <c r="B78" s="184">
        <v>1</v>
      </c>
      <c r="C78" s="185">
        <v>1</v>
      </c>
      <c r="D78" s="185">
        <v>1</v>
      </c>
      <c r="E78" s="185">
        <v>1</v>
      </c>
      <c r="F78" s="185">
        <v>1</v>
      </c>
      <c r="G78" s="185"/>
      <c r="H78" s="185"/>
      <c r="I78" s="185">
        <v>1</v>
      </c>
      <c r="J78" s="185">
        <v>1</v>
      </c>
      <c r="K78" s="185"/>
      <c r="L78" s="185">
        <v>1</v>
      </c>
      <c r="M78" s="185">
        <v>1</v>
      </c>
      <c r="N78" s="186"/>
      <c r="P78"/>
      <c r="Q78"/>
      <c r="R78"/>
      <c r="S78"/>
      <c r="T78"/>
    </row>
    <row r="79" spans="1:20" ht="20.25" customHeight="1">
      <c r="A79" s="9" t="s">
        <v>559</v>
      </c>
      <c r="B79" s="184">
        <v>1</v>
      </c>
      <c r="C79" s="185">
        <v>1</v>
      </c>
      <c r="D79" s="185"/>
      <c r="E79" s="185">
        <v>1</v>
      </c>
      <c r="F79" s="185">
        <v>1</v>
      </c>
      <c r="G79" s="185"/>
      <c r="H79" s="185"/>
      <c r="I79" s="185">
        <v>1</v>
      </c>
      <c r="J79" s="185">
        <v>1</v>
      </c>
      <c r="K79" s="185">
        <v>1</v>
      </c>
      <c r="L79" s="185">
        <v>1</v>
      </c>
      <c r="M79" s="185">
        <v>1</v>
      </c>
      <c r="N79" s="186"/>
      <c r="P79"/>
      <c r="Q79"/>
      <c r="R79"/>
      <c r="S79"/>
      <c r="T79"/>
    </row>
    <row r="80" spans="1:20" ht="20.25" customHeight="1">
      <c r="A80" s="9" t="s">
        <v>560</v>
      </c>
      <c r="B80" s="184">
        <v>1</v>
      </c>
      <c r="C80" s="185">
        <v>1</v>
      </c>
      <c r="D80" s="185">
        <v>1</v>
      </c>
      <c r="E80" s="185">
        <v>1</v>
      </c>
      <c r="F80" s="185">
        <v>1</v>
      </c>
      <c r="G80" s="185"/>
      <c r="H80" s="185"/>
      <c r="I80" s="185">
        <v>1</v>
      </c>
      <c r="J80" s="185">
        <v>1</v>
      </c>
      <c r="K80" s="185">
        <v>1</v>
      </c>
      <c r="L80" s="185">
        <v>1</v>
      </c>
      <c r="M80" s="185">
        <v>1</v>
      </c>
      <c r="N80" s="186"/>
      <c r="P80"/>
      <c r="Q80"/>
      <c r="R80"/>
      <c r="S80"/>
      <c r="T80"/>
    </row>
    <row r="81" spans="1:20" ht="20.25" customHeight="1">
      <c r="A81" s="9" t="s">
        <v>561</v>
      </c>
      <c r="B81" s="184">
        <v>1</v>
      </c>
      <c r="C81" s="185">
        <v>1</v>
      </c>
      <c r="D81" s="185">
        <v>1</v>
      </c>
      <c r="E81" s="185">
        <v>1</v>
      </c>
      <c r="F81" s="185">
        <v>1</v>
      </c>
      <c r="G81" s="185"/>
      <c r="H81" s="185"/>
      <c r="I81" s="185">
        <v>1</v>
      </c>
      <c r="J81" s="185">
        <v>1</v>
      </c>
      <c r="K81" s="185">
        <v>1</v>
      </c>
      <c r="L81" s="185">
        <v>1</v>
      </c>
      <c r="M81" s="185">
        <v>1</v>
      </c>
      <c r="N81" s="186"/>
      <c r="P81"/>
      <c r="Q81"/>
      <c r="R81"/>
      <c r="S81"/>
      <c r="T81"/>
    </row>
    <row r="82" spans="1:20" ht="20.25" customHeight="1">
      <c r="A82" s="9" t="s">
        <v>562</v>
      </c>
      <c r="B82" s="184">
        <v>1</v>
      </c>
      <c r="C82" s="185">
        <v>1</v>
      </c>
      <c r="D82" s="185">
        <v>1</v>
      </c>
      <c r="E82" s="185">
        <v>1</v>
      </c>
      <c r="F82" s="185">
        <v>1</v>
      </c>
      <c r="G82" s="185"/>
      <c r="H82" s="185"/>
      <c r="I82" s="185">
        <v>1</v>
      </c>
      <c r="J82" s="185">
        <v>1</v>
      </c>
      <c r="K82" s="185">
        <v>1</v>
      </c>
      <c r="L82" s="185">
        <v>1</v>
      </c>
      <c r="M82" s="185">
        <v>1</v>
      </c>
      <c r="N82" s="186"/>
      <c r="P82"/>
      <c r="Q82"/>
      <c r="R82"/>
      <c r="S82"/>
      <c r="T82"/>
    </row>
    <row r="83" spans="1:20" ht="20.25" customHeight="1">
      <c r="A83" s="9" t="s">
        <v>564</v>
      </c>
      <c r="B83" s="184">
        <v>1</v>
      </c>
      <c r="C83" s="185"/>
      <c r="D83" s="185">
        <v>1</v>
      </c>
      <c r="E83" s="185">
        <v>1</v>
      </c>
      <c r="F83" s="185">
        <v>1</v>
      </c>
      <c r="G83" s="185"/>
      <c r="H83" s="185"/>
      <c r="I83" s="185">
        <v>1</v>
      </c>
      <c r="J83" s="185"/>
      <c r="K83" s="185">
        <v>1</v>
      </c>
      <c r="L83" s="185">
        <v>1</v>
      </c>
      <c r="M83" s="185">
        <v>1</v>
      </c>
      <c r="N83" s="186"/>
      <c r="P83"/>
      <c r="Q83"/>
      <c r="R83"/>
      <c r="S83"/>
      <c r="T83"/>
    </row>
    <row r="84" spans="1:20" ht="20.25" customHeight="1">
      <c r="A84" s="9" t="s">
        <v>566</v>
      </c>
      <c r="B84" s="184">
        <v>1</v>
      </c>
      <c r="C84" s="185">
        <v>1</v>
      </c>
      <c r="D84" s="185">
        <v>1</v>
      </c>
      <c r="E84" s="185">
        <v>1</v>
      </c>
      <c r="F84" s="185">
        <v>1</v>
      </c>
      <c r="G84" s="185"/>
      <c r="H84" s="185"/>
      <c r="I84" s="185">
        <v>1</v>
      </c>
      <c r="J84" s="185">
        <v>1</v>
      </c>
      <c r="K84" s="185">
        <v>1</v>
      </c>
      <c r="L84" s="185">
        <v>1</v>
      </c>
      <c r="M84" s="185">
        <v>1</v>
      </c>
      <c r="N84" s="186"/>
      <c r="P84"/>
      <c r="Q84"/>
      <c r="R84"/>
      <c r="S84"/>
      <c r="T84"/>
    </row>
    <row r="85" spans="1:20" ht="20.25" customHeight="1">
      <c r="A85" s="9" t="s">
        <v>568</v>
      </c>
      <c r="B85" s="184">
        <v>1</v>
      </c>
      <c r="C85" s="185">
        <v>1</v>
      </c>
      <c r="D85" s="185">
        <v>1</v>
      </c>
      <c r="E85" s="185">
        <v>1</v>
      </c>
      <c r="F85" s="185">
        <v>1</v>
      </c>
      <c r="G85" s="185"/>
      <c r="H85" s="185"/>
      <c r="I85" s="185">
        <v>1</v>
      </c>
      <c r="J85" s="185">
        <v>1</v>
      </c>
      <c r="K85" s="185">
        <v>1</v>
      </c>
      <c r="L85" s="185">
        <v>1</v>
      </c>
      <c r="M85" s="185">
        <v>1</v>
      </c>
      <c r="N85" s="186"/>
      <c r="P85"/>
      <c r="Q85"/>
      <c r="R85"/>
      <c r="S85"/>
      <c r="T85"/>
    </row>
    <row r="86" spans="1:20" ht="20.25" customHeight="1">
      <c r="A86" s="9" t="s">
        <v>569</v>
      </c>
      <c r="B86" s="184">
        <v>1</v>
      </c>
      <c r="C86" s="185">
        <v>1</v>
      </c>
      <c r="D86" s="185">
        <v>1</v>
      </c>
      <c r="E86" s="185">
        <v>1</v>
      </c>
      <c r="F86" s="185">
        <v>1</v>
      </c>
      <c r="G86" s="185"/>
      <c r="H86" s="185"/>
      <c r="I86" s="185">
        <v>1</v>
      </c>
      <c r="J86" s="185">
        <v>1</v>
      </c>
      <c r="K86" s="185">
        <v>1</v>
      </c>
      <c r="L86" s="185">
        <v>1</v>
      </c>
      <c r="M86" s="185">
        <v>1</v>
      </c>
      <c r="N86" s="186"/>
      <c r="P86"/>
      <c r="Q86"/>
      <c r="R86"/>
      <c r="S86"/>
      <c r="T86"/>
    </row>
    <row r="87" spans="1:20" ht="20.25" customHeight="1">
      <c r="A87" s="9" t="s">
        <v>570</v>
      </c>
      <c r="B87" s="184">
        <v>1</v>
      </c>
      <c r="C87" s="185"/>
      <c r="D87" s="185">
        <v>1</v>
      </c>
      <c r="E87" s="185">
        <v>1</v>
      </c>
      <c r="F87" s="185">
        <v>1</v>
      </c>
      <c r="G87" s="185"/>
      <c r="H87" s="185"/>
      <c r="I87" s="185">
        <v>1</v>
      </c>
      <c r="J87" s="185">
        <v>1</v>
      </c>
      <c r="K87" s="185">
        <v>1</v>
      </c>
      <c r="L87" s="185">
        <v>1</v>
      </c>
      <c r="M87" s="185">
        <v>1</v>
      </c>
      <c r="N87" s="186"/>
      <c r="P87"/>
      <c r="Q87"/>
      <c r="R87"/>
      <c r="S87"/>
      <c r="T87"/>
    </row>
    <row r="88" spans="1:20" ht="20.25" customHeight="1">
      <c r="A88" s="9" t="s">
        <v>571</v>
      </c>
      <c r="B88" s="184">
        <v>1</v>
      </c>
      <c r="C88" s="185"/>
      <c r="D88" s="185">
        <v>1</v>
      </c>
      <c r="E88" s="185"/>
      <c r="F88" s="185">
        <v>1</v>
      </c>
      <c r="G88" s="185"/>
      <c r="H88" s="185"/>
      <c r="I88" s="185">
        <v>2</v>
      </c>
      <c r="J88" s="185">
        <v>1</v>
      </c>
      <c r="K88" s="185">
        <v>1</v>
      </c>
      <c r="L88" s="185"/>
      <c r="M88" s="185"/>
      <c r="N88" s="186"/>
      <c r="P88"/>
      <c r="Q88"/>
      <c r="R88"/>
      <c r="S88"/>
      <c r="T88"/>
    </row>
    <row r="89" spans="1:20" ht="20.25" customHeight="1">
      <c r="A89" s="9" t="s">
        <v>572</v>
      </c>
      <c r="B89" s="184"/>
      <c r="C89" s="185">
        <v>1</v>
      </c>
      <c r="D89" s="185">
        <v>1</v>
      </c>
      <c r="E89" s="185">
        <v>1</v>
      </c>
      <c r="F89" s="185">
        <v>1</v>
      </c>
      <c r="G89" s="185"/>
      <c r="H89" s="185"/>
      <c r="I89" s="185">
        <v>2</v>
      </c>
      <c r="J89" s="185">
        <v>1</v>
      </c>
      <c r="K89" s="185">
        <v>1</v>
      </c>
      <c r="L89" s="185">
        <v>1</v>
      </c>
      <c r="M89" s="185"/>
      <c r="N89" s="186"/>
      <c r="P89"/>
      <c r="Q89"/>
      <c r="R89"/>
      <c r="S89"/>
      <c r="T89"/>
    </row>
    <row r="90" spans="1:20" ht="20.25" customHeight="1">
      <c r="A90" s="9" t="s">
        <v>573</v>
      </c>
      <c r="B90" s="184">
        <v>1</v>
      </c>
      <c r="C90" s="185">
        <v>1</v>
      </c>
      <c r="D90" s="185">
        <v>1</v>
      </c>
      <c r="E90" s="185">
        <v>1</v>
      </c>
      <c r="F90" s="185">
        <v>1</v>
      </c>
      <c r="G90" s="185"/>
      <c r="H90" s="185"/>
      <c r="I90" s="185">
        <v>1</v>
      </c>
      <c r="J90" s="185">
        <v>1</v>
      </c>
      <c r="K90" s="185">
        <v>1</v>
      </c>
      <c r="L90" s="185">
        <v>1</v>
      </c>
      <c r="M90" s="185">
        <v>1</v>
      </c>
      <c r="N90" s="186"/>
      <c r="P90"/>
      <c r="Q90"/>
      <c r="R90"/>
      <c r="S90"/>
      <c r="T90"/>
    </row>
    <row r="91" spans="1:20" ht="20.25" customHeight="1">
      <c r="A91" s="9" t="s">
        <v>574</v>
      </c>
      <c r="B91" s="184"/>
      <c r="C91" s="185">
        <v>1</v>
      </c>
      <c r="D91" s="185">
        <v>1</v>
      </c>
      <c r="E91" s="185">
        <v>1</v>
      </c>
      <c r="F91" s="185">
        <v>1</v>
      </c>
      <c r="G91" s="185"/>
      <c r="H91" s="185"/>
      <c r="I91" s="185"/>
      <c r="J91" s="185">
        <v>2</v>
      </c>
      <c r="K91" s="185"/>
      <c r="L91" s="185">
        <v>1</v>
      </c>
      <c r="M91" s="185">
        <v>1</v>
      </c>
      <c r="N91" s="186"/>
      <c r="P91"/>
      <c r="Q91"/>
      <c r="R91"/>
      <c r="S91"/>
      <c r="T91"/>
    </row>
    <row r="92" spans="1:20" ht="20.25" customHeight="1">
      <c r="A92" s="9" t="s">
        <v>576</v>
      </c>
      <c r="B92" s="184">
        <v>1</v>
      </c>
      <c r="C92" s="185">
        <v>1</v>
      </c>
      <c r="D92" s="185">
        <v>1</v>
      </c>
      <c r="E92" s="185">
        <v>1</v>
      </c>
      <c r="F92" s="185">
        <v>1</v>
      </c>
      <c r="G92" s="185"/>
      <c r="H92" s="185"/>
      <c r="I92" s="185">
        <v>1</v>
      </c>
      <c r="J92" s="185">
        <v>1</v>
      </c>
      <c r="K92" s="185">
        <v>1</v>
      </c>
      <c r="L92" s="185">
        <v>1</v>
      </c>
      <c r="M92" s="185">
        <v>1</v>
      </c>
      <c r="N92" s="186"/>
    </row>
    <row r="93" spans="1:20" ht="20.25" customHeight="1">
      <c r="A93" s="9" t="s">
        <v>577</v>
      </c>
      <c r="B93" s="184">
        <v>1</v>
      </c>
      <c r="C93" s="185">
        <v>1</v>
      </c>
      <c r="D93" s="185">
        <v>1</v>
      </c>
      <c r="E93" s="185">
        <v>1</v>
      </c>
      <c r="F93" s="185">
        <v>1</v>
      </c>
      <c r="G93" s="185"/>
      <c r="H93" s="185"/>
      <c r="I93" s="185">
        <v>1</v>
      </c>
      <c r="J93" s="185">
        <v>1</v>
      </c>
      <c r="K93" s="185">
        <v>1</v>
      </c>
      <c r="L93" s="185">
        <v>1</v>
      </c>
      <c r="M93" s="185">
        <v>1</v>
      </c>
      <c r="N93" s="186"/>
    </row>
    <row r="94" spans="1:20" ht="20.25" customHeight="1">
      <c r="A94" s="9" t="s">
        <v>580</v>
      </c>
      <c r="B94" s="184">
        <v>1</v>
      </c>
      <c r="C94" s="185">
        <v>1</v>
      </c>
      <c r="D94" s="185">
        <v>1</v>
      </c>
      <c r="E94" s="185">
        <v>1</v>
      </c>
      <c r="F94" s="185">
        <v>1</v>
      </c>
      <c r="G94" s="185"/>
      <c r="H94" s="185"/>
      <c r="I94" s="185">
        <v>1</v>
      </c>
      <c r="J94" s="185"/>
      <c r="K94" s="185">
        <v>1</v>
      </c>
      <c r="L94" s="185">
        <v>1</v>
      </c>
      <c r="M94" s="185">
        <v>1</v>
      </c>
      <c r="N94" s="186"/>
    </row>
    <row r="95" spans="1:20" ht="20.25" customHeight="1">
      <c r="A95" s="9" t="s">
        <v>582</v>
      </c>
      <c r="B95" s="184">
        <v>1</v>
      </c>
      <c r="C95" s="185">
        <v>1</v>
      </c>
      <c r="D95" s="185">
        <v>1</v>
      </c>
      <c r="E95" s="185">
        <v>1</v>
      </c>
      <c r="F95" s="185">
        <v>1</v>
      </c>
      <c r="G95" s="185"/>
      <c r="H95" s="185"/>
      <c r="I95" s="185">
        <v>1</v>
      </c>
      <c r="J95" s="185">
        <v>1</v>
      </c>
      <c r="K95" s="185">
        <v>1</v>
      </c>
      <c r="L95" s="185">
        <v>2</v>
      </c>
      <c r="M95" s="185">
        <v>1</v>
      </c>
      <c r="N95" s="186"/>
    </row>
    <row r="96" spans="1:20" ht="20.25" customHeight="1">
      <c r="A96" s="9" t="s">
        <v>583</v>
      </c>
      <c r="B96" s="184"/>
      <c r="C96" s="185">
        <v>1</v>
      </c>
      <c r="D96" s="185">
        <v>1</v>
      </c>
      <c r="E96" s="185">
        <v>1</v>
      </c>
      <c r="F96" s="185">
        <v>1</v>
      </c>
      <c r="G96" s="185"/>
      <c r="H96" s="185"/>
      <c r="I96" s="185">
        <v>1</v>
      </c>
      <c r="J96" s="185">
        <v>1</v>
      </c>
      <c r="K96" s="185">
        <v>1</v>
      </c>
      <c r="L96" s="185">
        <v>1</v>
      </c>
      <c r="M96" s="185">
        <v>1</v>
      </c>
      <c r="N96" s="186"/>
    </row>
    <row r="97" spans="1:14" ht="20.25" customHeight="1">
      <c r="A97" s="9" t="s">
        <v>584</v>
      </c>
      <c r="B97" s="184">
        <v>1</v>
      </c>
      <c r="C97" s="185">
        <v>1</v>
      </c>
      <c r="D97" s="185">
        <v>1</v>
      </c>
      <c r="E97" s="185">
        <v>1</v>
      </c>
      <c r="F97" s="185">
        <v>1</v>
      </c>
      <c r="G97" s="185"/>
      <c r="H97" s="185"/>
      <c r="I97" s="185">
        <v>1</v>
      </c>
      <c r="J97" s="185">
        <v>1</v>
      </c>
      <c r="K97" s="185">
        <v>1</v>
      </c>
      <c r="L97" s="185">
        <v>1</v>
      </c>
      <c r="M97" s="185">
        <v>2</v>
      </c>
      <c r="N97" s="186"/>
    </row>
    <row r="98" spans="1:14" ht="20.25" customHeight="1">
      <c r="A98" s="9" t="s">
        <v>585</v>
      </c>
      <c r="B98" s="184">
        <v>1</v>
      </c>
      <c r="C98" s="185"/>
      <c r="D98" s="185">
        <v>1</v>
      </c>
      <c r="E98" s="185">
        <v>1</v>
      </c>
      <c r="F98" s="185">
        <v>1</v>
      </c>
      <c r="G98" s="185"/>
      <c r="H98" s="185"/>
      <c r="I98" s="185">
        <v>1</v>
      </c>
      <c r="J98" s="185">
        <v>1</v>
      </c>
      <c r="K98" s="185">
        <v>1</v>
      </c>
      <c r="L98" s="185">
        <v>1</v>
      </c>
      <c r="M98" s="185">
        <v>1</v>
      </c>
      <c r="N98" s="186"/>
    </row>
    <row r="99" spans="1:14" ht="20.25" customHeight="1">
      <c r="A99" s="9" t="s">
        <v>586</v>
      </c>
      <c r="B99" s="184">
        <v>1</v>
      </c>
      <c r="C99" s="185">
        <v>1</v>
      </c>
      <c r="D99" s="185">
        <v>1</v>
      </c>
      <c r="E99" s="185">
        <v>1</v>
      </c>
      <c r="F99" s="185">
        <v>1</v>
      </c>
      <c r="G99" s="185"/>
      <c r="H99" s="185"/>
      <c r="I99" s="185">
        <v>1</v>
      </c>
      <c r="J99" s="185">
        <v>1</v>
      </c>
      <c r="K99" s="185">
        <v>1</v>
      </c>
      <c r="L99" s="185">
        <v>1</v>
      </c>
      <c r="M99" s="185">
        <v>1</v>
      </c>
      <c r="N99" s="186"/>
    </row>
    <row r="100" spans="1:14">
      <c r="A100" s="9" t="s">
        <v>588</v>
      </c>
      <c r="B100" s="184">
        <v>1</v>
      </c>
      <c r="C100" s="185"/>
      <c r="D100" s="185"/>
      <c r="E100" s="185">
        <v>1</v>
      </c>
      <c r="F100" s="185">
        <v>1</v>
      </c>
      <c r="G100" s="185"/>
      <c r="H100" s="185"/>
      <c r="I100" s="185"/>
      <c r="J100" s="185">
        <v>1</v>
      </c>
      <c r="K100" s="185">
        <v>1</v>
      </c>
      <c r="L100" s="185">
        <v>1</v>
      </c>
      <c r="M100" s="185">
        <v>1</v>
      </c>
      <c r="N100" s="186"/>
    </row>
    <row r="101" spans="1:14">
      <c r="A101" s="9" t="s">
        <v>589</v>
      </c>
      <c r="B101" s="184"/>
      <c r="C101" s="185"/>
      <c r="D101" s="185">
        <v>1</v>
      </c>
      <c r="E101" s="185">
        <v>1</v>
      </c>
      <c r="F101" s="185">
        <v>1</v>
      </c>
      <c r="G101" s="185"/>
      <c r="H101" s="185"/>
      <c r="I101" s="185"/>
      <c r="J101" s="185"/>
      <c r="K101" s="185">
        <v>1</v>
      </c>
      <c r="L101" s="185">
        <v>1</v>
      </c>
      <c r="M101" s="185">
        <v>1</v>
      </c>
      <c r="N101" s="186"/>
    </row>
    <row r="102" spans="1:14">
      <c r="A102" s="9" t="s">
        <v>590</v>
      </c>
      <c r="B102" s="184">
        <v>1</v>
      </c>
      <c r="C102" s="185"/>
      <c r="D102" s="185"/>
      <c r="E102" s="185">
        <v>1</v>
      </c>
      <c r="F102" s="185">
        <v>1</v>
      </c>
      <c r="G102" s="185"/>
      <c r="H102" s="185"/>
      <c r="I102" s="185">
        <v>1</v>
      </c>
      <c r="J102" s="185"/>
      <c r="K102" s="185"/>
      <c r="L102" s="185">
        <v>1</v>
      </c>
      <c r="M102" s="185">
        <v>1</v>
      </c>
      <c r="N102" s="186"/>
    </row>
    <row r="103" spans="1:14">
      <c r="A103" s="9" t="s">
        <v>591</v>
      </c>
      <c r="B103" s="184"/>
      <c r="C103" s="185">
        <v>1</v>
      </c>
      <c r="D103" s="185"/>
      <c r="E103" s="185">
        <v>1</v>
      </c>
      <c r="F103" s="185">
        <v>1</v>
      </c>
      <c r="G103" s="185"/>
      <c r="H103" s="185"/>
      <c r="I103" s="185">
        <v>1</v>
      </c>
      <c r="J103" s="185"/>
      <c r="K103" s="185"/>
      <c r="L103" s="185">
        <v>1</v>
      </c>
      <c r="M103" s="185">
        <v>1</v>
      </c>
      <c r="N103" s="186"/>
    </row>
    <row r="104" spans="1:14">
      <c r="A104" s="9" t="s">
        <v>592</v>
      </c>
      <c r="B104" s="184">
        <v>1</v>
      </c>
      <c r="C104" s="185">
        <v>1</v>
      </c>
      <c r="D104" s="185">
        <v>1</v>
      </c>
      <c r="E104" s="185">
        <v>1</v>
      </c>
      <c r="F104" s="185">
        <v>1</v>
      </c>
      <c r="G104" s="185"/>
      <c r="H104" s="185"/>
      <c r="I104" s="185">
        <v>1</v>
      </c>
      <c r="J104" s="185">
        <v>1</v>
      </c>
      <c r="K104" s="185">
        <v>1</v>
      </c>
      <c r="L104" s="185">
        <v>1</v>
      </c>
      <c r="M104" s="185">
        <v>1</v>
      </c>
      <c r="N104" s="186"/>
    </row>
    <row r="105" spans="1:14">
      <c r="A105" s="9" t="s">
        <v>594</v>
      </c>
      <c r="B105" s="184">
        <v>1</v>
      </c>
      <c r="C105" s="185">
        <v>1</v>
      </c>
      <c r="D105" s="185">
        <v>1</v>
      </c>
      <c r="E105" s="185">
        <v>1</v>
      </c>
      <c r="F105" s="185">
        <v>1</v>
      </c>
      <c r="G105" s="185"/>
      <c r="H105" s="185"/>
      <c r="I105" s="185">
        <v>1</v>
      </c>
      <c r="J105" s="185">
        <v>1</v>
      </c>
      <c r="K105" s="185">
        <v>1</v>
      </c>
      <c r="L105" s="185">
        <v>1</v>
      </c>
      <c r="M105" s="185">
        <v>2</v>
      </c>
      <c r="N105" s="186"/>
    </row>
    <row r="106" spans="1:14">
      <c r="A106" s="9" t="s">
        <v>598</v>
      </c>
      <c r="B106" s="184"/>
      <c r="C106" s="185">
        <v>1</v>
      </c>
      <c r="D106" s="185">
        <v>1</v>
      </c>
      <c r="E106" s="185">
        <v>1</v>
      </c>
      <c r="F106" s="185">
        <v>1</v>
      </c>
      <c r="G106" s="185"/>
      <c r="H106" s="185"/>
      <c r="I106" s="185">
        <v>1</v>
      </c>
      <c r="J106" s="185">
        <v>1</v>
      </c>
      <c r="K106" s="185"/>
      <c r="L106" s="185">
        <v>1</v>
      </c>
      <c r="M106" s="185">
        <v>2</v>
      </c>
      <c r="N106" s="186"/>
    </row>
    <row r="107" spans="1:14">
      <c r="A107" s="9" t="s">
        <v>599</v>
      </c>
      <c r="B107" s="184">
        <v>1</v>
      </c>
      <c r="C107" s="185">
        <v>1</v>
      </c>
      <c r="D107" s="185">
        <v>1</v>
      </c>
      <c r="E107" s="185">
        <v>1</v>
      </c>
      <c r="F107" s="185">
        <v>1</v>
      </c>
      <c r="G107" s="185"/>
      <c r="H107" s="185"/>
      <c r="I107" s="185">
        <v>1</v>
      </c>
      <c r="J107" s="185">
        <v>1</v>
      </c>
      <c r="K107" s="185">
        <v>1</v>
      </c>
      <c r="L107" s="185">
        <v>1</v>
      </c>
      <c r="M107" s="185">
        <v>1</v>
      </c>
      <c r="N107" s="186"/>
    </row>
    <row r="108" spans="1:14">
      <c r="A108" s="9" t="s">
        <v>601</v>
      </c>
      <c r="B108" s="184">
        <v>1</v>
      </c>
      <c r="C108" s="185"/>
      <c r="D108" s="185"/>
      <c r="E108" s="185">
        <v>1</v>
      </c>
      <c r="F108" s="185">
        <v>1</v>
      </c>
      <c r="G108" s="185"/>
      <c r="H108" s="185"/>
      <c r="I108" s="185">
        <v>1</v>
      </c>
      <c r="J108" s="185"/>
      <c r="K108" s="185"/>
      <c r="L108" s="185">
        <v>1</v>
      </c>
      <c r="M108" s="185">
        <v>1</v>
      </c>
      <c r="N108" s="186"/>
    </row>
    <row r="109" spans="1:14">
      <c r="A109" s="9" t="s">
        <v>602</v>
      </c>
      <c r="B109" s="184">
        <v>1</v>
      </c>
      <c r="C109" s="185"/>
      <c r="D109" s="185">
        <v>1</v>
      </c>
      <c r="E109" s="185">
        <v>1</v>
      </c>
      <c r="F109" s="185">
        <v>1</v>
      </c>
      <c r="G109" s="185"/>
      <c r="H109" s="185"/>
      <c r="I109" s="185"/>
      <c r="J109" s="185">
        <v>2</v>
      </c>
      <c r="K109" s="185"/>
      <c r="L109" s="185">
        <v>1</v>
      </c>
      <c r="M109" s="185">
        <v>1</v>
      </c>
      <c r="N109" s="186"/>
    </row>
    <row r="110" spans="1:14">
      <c r="A110" s="9" t="s">
        <v>603</v>
      </c>
      <c r="B110" s="184">
        <v>1</v>
      </c>
      <c r="C110" s="185"/>
      <c r="D110" s="185"/>
      <c r="E110" s="185">
        <v>1</v>
      </c>
      <c r="F110" s="185">
        <v>1</v>
      </c>
      <c r="G110" s="185"/>
      <c r="H110" s="185"/>
      <c r="I110" s="185"/>
      <c r="J110" s="185">
        <v>1</v>
      </c>
      <c r="K110" s="185">
        <v>1</v>
      </c>
      <c r="L110" s="185">
        <v>1</v>
      </c>
      <c r="M110" s="185">
        <v>1</v>
      </c>
      <c r="N110" s="186"/>
    </row>
    <row r="111" spans="1:14">
      <c r="A111" s="9" t="s">
        <v>605</v>
      </c>
      <c r="B111" s="184">
        <v>1</v>
      </c>
      <c r="C111" s="185">
        <v>1</v>
      </c>
      <c r="D111" s="185">
        <v>1</v>
      </c>
      <c r="E111" s="185">
        <v>1</v>
      </c>
      <c r="F111" s="185">
        <v>1</v>
      </c>
      <c r="G111" s="185"/>
      <c r="H111" s="185"/>
      <c r="I111" s="185">
        <v>1</v>
      </c>
      <c r="J111" s="185">
        <v>1</v>
      </c>
      <c r="K111" s="185">
        <v>1</v>
      </c>
      <c r="L111" s="185">
        <v>1</v>
      </c>
      <c r="M111" s="185">
        <v>1</v>
      </c>
      <c r="N111" s="186"/>
    </row>
    <row r="112" spans="1:14">
      <c r="A112" s="9" t="s">
        <v>606</v>
      </c>
      <c r="B112" s="184">
        <v>1</v>
      </c>
      <c r="C112" s="185"/>
      <c r="D112" s="185">
        <v>1</v>
      </c>
      <c r="E112" s="185">
        <v>1</v>
      </c>
      <c r="F112" s="185">
        <v>1</v>
      </c>
      <c r="G112" s="185"/>
      <c r="H112" s="185"/>
      <c r="I112" s="185">
        <v>1</v>
      </c>
      <c r="J112" s="185">
        <v>1</v>
      </c>
      <c r="K112" s="185"/>
      <c r="L112" s="185">
        <v>1</v>
      </c>
      <c r="M112" s="185">
        <v>1</v>
      </c>
      <c r="N112" s="186"/>
    </row>
    <row r="113" spans="1:14">
      <c r="A113" s="9" t="s">
        <v>607</v>
      </c>
      <c r="B113" s="184">
        <v>2</v>
      </c>
      <c r="C113" s="185">
        <v>1</v>
      </c>
      <c r="D113" s="185">
        <v>1</v>
      </c>
      <c r="E113" s="185">
        <v>1</v>
      </c>
      <c r="F113" s="185">
        <v>1</v>
      </c>
      <c r="G113" s="185"/>
      <c r="H113" s="185"/>
      <c r="I113" s="185">
        <v>1</v>
      </c>
      <c r="J113" s="185">
        <v>1</v>
      </c>
      <c r="K113" s="185">
        <v>1</v>
      </c>
      <c r="L113" s="185">
        <v>1</v>
      </c>
      <c r="M113" s="185">
        <v>1</v>
      </c>
      <c r="N113" s="186"/>
    </row>
    <row r="114" spans="1:14">
      <c r="A114" s="9" t="s">
        <v>608</v>
      </c>
      <c r="B114" s="184">
        <v>2</v>
      </c>
      <c r="C114" s="185">
        <v>2</v>
      </c>
      <c r="D114" s="185">
        <v>1</v>
      </c>
      <c r="E114" s="185">
        <v>1</v>
      </c>
      <c r="F114" s="185"/>
      <c r="G114" s="185"/>
      <c r="H114" s="185"/>
      <c r="I114" s="185">
        <v>1</v>
      </c>
      <c r="J114" s="185">
        <v>1</v>
      </c>
      <c r="K114" s="185">
        <v>1</v>
      </c>
      <c r="L114" s="185">
        <v>1</v>
      </c>
      <c r="M114" s="185">
        <v>1</v>
      </c>
      <c r="N114" s="186"/>
    </row>
    <row r="115" spans="1:14">
      <c r="A115" s="9" t="s">
        <v>609</v>
      </c>
      <c r="B115" s="184"/>
      <c r="C115" s="185">
        <v>1</v>
      </c>
      <c r="D115" s="185">
        <v>1</v>
      </c>
      <c r="E115" s="185">
        <v>1</v>
      </c>
      <c r="F115" s="185">
        <v>1</v>
      </c>
      <c r="G115" s="185"/>
      <c r="H115" s="185"/>
      <c r="I115" s="185">
        <v>1</v>
      </c>
      <c r="J115" s="185">
        <v>1</v>
      </c>
      <c r="K115" s="185">
        <v>1</v>
      </c>
      <c r="L115" s="185">
        <v>1</v>
      </c>
      <c r="M115" s="185">
        <v>1</v>
      </c>
      <c r="N115" s="186"/>
    </row>
    <row r="116" spans="1:14">
      <c r="A116" s="9" t="s">
        <v>610</v>
      </c>
      <c r="B116" s="184"/>
      <c r="C116" s="185">
        <v>1</v>
      </c>
      <c r="D116" s="185">
        <v>1</v>
      </c>
      <c r="E116" s="185">
        <v>1</v>
      </c>
      <c r="F116" s="185">
        <v>1</v>
      </c>
      <c r="G116" s="185"/>
      <c r="H116" s="185"/>
      <c r="I116" s="185">
        <v>1</v>
      </c>
      <c r="J116" s="185">
        <v>1</v>
      </c>
      <c r="K116" s="185">
        <v>1</v>
      </c>
      <c r="L116" s="185">
        <v>1</v>
      </c>
      <c r="M116" s="185">
        <v>1</v>
      </c>
      <c r="N116" s="186"/>
    </row>
    <row r="117" spans="1:14">
      <c r="A117" s="9" t="s">
        <v>611</v>
      </c>
      <c r="B117" s="184">
        <v>1</v>
      </c>
      <c r="C117" s="185">
        <v>1</v>
      </c>
      <c r="D117" s="185">
        <v>1</v>
      </c>
      <c r="E117" s="185">
        <v>1</v>
      </c>
      <c r="F117" s="185">
        <v>1</v>
      </c>
      <c r="G117" s="185"/>
      <c r="H117" s="185"/>
      <c r="I117" s="185"/>
      <c r="J117" s="185">
        <v>1</v>
      </c>
      <c r="K117" s="185">
        <v>1</v>
      </c>
      <c r="L117" s="185">
        <v>1</v>
      </c>
      <c r="M117" s="185">
        <v>1</v>
      </c>
      <c r="N117" s="186"/>
    </row>
    <row r="118" spans="1:14">
      <c r="A118" s="9" t="s">
        <v>612</v>
      </c>
      <c r="B118" s="184">
        <v>1</v>
      </c>
      <c r="C118" s="185">
        <v>1</v>
      </c>
      <c r="D118" s="185">
        <v>1</v>
      </c>
      <c r="E118" s="185">
        <v>1</v>
      </c>
      <c r="F118" s="185">
        <v>1</v>
      </c>
      <c r="G118" s="185"/>
      <c r="H118" s="185"/>
      <c r="I118" s="185">
        <v>1</v>
      </c>
      <c r="J118" s="185"/>
      <c r="K118" s="185">
        <v>1</v>
      </c>
      <c r="L118" s="185">
        <v>2</v>
      </c>
      <c r="M118" s="185">
        <v>1</v>
      </c>
      <c r="N118" s="186"/>
    </row>
    <row r="119" spans="1:14">
      <c r="A119" s="9" t="s">
        <v>613</v>
      </c>
      <c r="B119" s="184">
        <v>1</v>
      </c>
      <c r="C119" s="185">
        <v>1</v>
      </c>
      <c r="D119" s="185">
        <v>1</v>
      </c>
      <c r="E119" s="185">
        <v>1</v>
      </c>
      <c r="F119" s="185">
        <v>1</v>
      </c>
      <c r="G119" s="185"/>
      <c r="H119" s="185"/>
      <c r="I119" s="185">
        <v>1</v>
      </c>
      <c r="J119" s="185">
        <v>1</v>
      </c>
      <c r="K119" s="185">
        <v>2</v>
      </c>
      <c r="L119" s="185">
        <v>1</v>
      </c>
      <c r="M119" s="185">
        <v>1</v>
      </c>
      <c r="N119" s="186"/>
    </row>
    <row r="120" spans="1:14">
      <c r="A120" s="9" t="s">
        <v>622</v>
      </c>
      <c r="B120" s="184">
        <v>1</v>
      </c>
      <c r="C120" s="185">
        <v>1</v>
      </c>
      <c r="D120" s="185">
        <v>1</v>
      </c>
      <c r="E120" s="185">
        <v>1</v>
      </c>
      <c r="F120" s="185">
        <v>1</v>
      </c>
      <c r="G120" s="185"/>
      <c r="H120" s="185">
        <v>1</v>
      </c>
      <c r="I120" s="185">
        <v>1</v>
      </c>
      <c r="J120" s="185">
        <v>1</v>
      </c>
      <c r="K120" s="185">
        <v>1</v>
      </c>
      <c r="L120" s="185">
        <v>1</v>
      </c>
      <c r="M120" s="185">
        <v>1</v>
      </c>
      <c r="N120" s="186">
        <v>1</v>
      </c>
    </row>
    <row r="121" spans="1:14">
      <c r="A121" s="9" t="s">
        <v>623</v>
      </c>
      <c r="B121" s="184">
        <v>1</v>
      </c>
      <c r="C121" s="185">
        <v>1</v>
      </c>
      <c r="D121" s="185">
        <v>1</v>
      </c>
      <c r="E121" s="185">
        <v>1</v>
      </c>
      <c r="F121" s="185">
        <v>1</v>
      </c>
      <c r="G121" s="185"/>
      <c r="H121" s="185">
        <v>1</v>
      </c>
      <c r="I121" s="185">
        <v>1</v>
      </c>
      <c r="J121" s="185">
        <v>1</v>
      </c>
      <c r="K121" s="185">
        <v>1</v>
      </c>
      <c r="L121" s="185">
        <v>1</v>
      </c>
      <c r="M121" s="185">
        <v>1</v>
      </c>
      <c r="N121" s="186">
        <v>1</v>
      </c>
    </row>
    <row r="122" spans="1:14">
      <c r="A122" s="9" t="s">
        <v>618</v>
      </c>
      <c r="B122" s="184">
        <v>1</v>
      </c>
      <c r="C122" s="185">
        <v>1</v>
      </c>
      <c r="D122" s="185">
        <v>1</v>
      </c>
      <c r="E122" s="185"/>
      <c r="F122" s="185">
        <v>1</v>
      </c>
      <c r="G122" s="185"/>
      <c r="H122" s="185"/>
      <c r="I122" s="185">
        <v>1</v>
      </c>
      <c r="J122" s="185">
        <v>1</v>
      </c>
      <c r="K122" s="185">
        <v>1</v>
      </c>
      <c r="L122" s="185">
        <v>1</v>
      </c>
      <c r="M122" s="185">
        <v>1</v>
      </c>
      <c r="N122" s="186"/>
    </row>
    <row r="123" spans="1:14">
      <c r="A123" s="9" t="s">
        <v>624</v>
      </c>
      <c r="B123" s="184">
        <v>1</v>
      </c>
      <c r="C123" s="185">
        <v>1</v>
      </c>
      <c r="D123" s="185">
        <v>1</v>
      </c>
      <c r="E123" s="185">
        <v>1</v>
      </c>
      <c r="F123" s="185">
        <v>1</v>
      </c>
      <c r="G123" s="185"/>
      <c r="H123" s="185">
        <v>1</v>
      </c>
      <c r="I123" s="185">
        <v>1</v>
      </c>
      <c r="J123" s="185">
        <v>1</v>
      </c>
      <c r="K123" s="185">
        <v>1</v>
      </c>
      <c r="L123" s="185">
        <v>1</v>
      </c>
      <c r="M123" s="185">
        <v>1</v>
      </c>
      <c r="N123" s="186">
        <v>1</v>
      </c>
    </row>
    <row r="124" spans="1:14">
      <c r="A124" s="9" t="s">
        <v>625</v>
      </c>
      <c r="B124" s="184">
        <v>1</v>
      </c>
      <c r="C124" s="185">
        <v>1</v>
      </c>
      <c r="D124" s="185">
        <v>1</v>
      </c>
      <c r="E124" s="185">
        <v>1</v>
      </c>
      <c r="F124" s="185">
        <v>1</v>
      </c>
      <c r="G124" s="185"/>
      <c r="H124" s="185">
        <v>1</v>
      </c>
      <c r="I124" s="185">
        <v>1</v>
      </c>
      <c r="J124" s="185">
        <v>1</v>
      </c>
      <c r="K124" s="185">
        <v>1</v>
      </c>
      <c r="L124" s="185">
        <v>1</v>
      </c>
      <c r="M124" s="185">
        <v>1</v>
      </c>
      <c r="N124" s="186">
        <v>1</v>
      </c>
    </row>
    <row r="125" spans="1:14">
      <c r="A125" s="9" t="s">
        <v>619</v>
      </c>
      <c r="B125" s="184">
        <v>1</v>
      </c>
      <c r="C125" s="185"/>
      <c r="D125" s="185">
        <v>1</v>
      </c>
      <c r="E125" s="185">
        <v>2</v>
      </c>
      <c r="F125" s="185">
        <v>1</v>
      </c>
      <c r="G125" s="185"/>
      <c r="H125" s="185"/>
      <c r="I125" s="185"/>
      <c r="J125" s="185">
        <v>1</v>
      </c>
      <c r="K125" s="185">
        <v>1</v>
      </c>
      <c r="L125" s="185">
        <v>1</v>
      </c>
      <c r="M125" s="185">
        <v>1</v>
      </c>
      <c r="N125" s="186"/>
    </row>
    <row r="126" spans="1:14">
      <c r="A126" s="9" t="s">
        <v>621</v>
      </c>
      <c r="B126" s="184">
        <v>1</v>
      </c>
      <c r="C126" s="185"/>
      <c r="D126" s="185">
        <v>1</v>
      </c>
      <c r="E126" s="185"/>
      <c r="F126" s="185"/>
      <c r="G126" s="185"/>
      <c r="H126" s="185"/>
      <c r="I126" s="185">
        <v>1</v>
      </c>
      <c r="J126" s="185">
        <v>1</v>
      </c>
      <c r="K126" s="185">
        <v>1</v>
      </c>
      <c r="L126" s="185">
        <v>1</v>
      </c>
      <c r="M126" s="185">
        <v>1</v>
      </c>
      <c r="N126" s="186"/>
    </row>
    <row r="127" spans="1:14">
      <c r="A127" s="9" t="s">
        <v>620</v>
      </c>
      <c r="B127" s="184">
        <v>1</v>
      </c>
      <c r="C127" s="185">
        <v>1</v>
      </c>
      <c r="D127" s="185">
        <v>1</v>
      </c>
      <c r="E127" s="185">
        <v>2</v>
      </c>
      <c r="F127" s="185">
        <v>1</v>
      </c>
      <c r="G127" s="185"/>
      <c r="H127" s="185"/>
      <c r="I127" s="185">
        <v>1</v>
      </c>
      <c r="J127" s="185">
        <v>1</v>
      </c>
      <c r="K127" s="185">
        <v>1</v>
      </c>
      <c r="L127" s="185">
        <v>2</v>
      </c>
      <c r="M127" s="185">
        <v>1</v>
      </c>
      <c r="N127" s="186"/>
    </row>
    <row r="128" spans="1:14">
      <c r="A128" s="9" t="s">
        <v>626</v>
      </c>
      <c r="B128" s="184">
        <v>1</v>
      </c>
      <c r="C128" s="185">
        <v>1</v>
      </c>
      <c r="D128" s="185">
        <v>1</v>
      </c>
      <c r="E128" s="185">
        <v>1</v>
      </c>
      <c r="F128" s="185">
        <v>1</v>
      </c>
      <c r="G128" s="185"/>
      <c r="H128" s="185"/>
      <c r="I128" s="185">
        <v>1</v>
      </c>
      <c r="J128" s="185">
        <v>1</v>
      </c>
      <c r="K128" s="185">
        <v>1</v>
      </c>
      <c r="L128" s="185">
        <v>1</v>
      </c>
      <c r="M128" s="185">
        <v>1</v>
      </c>
      <c r="N128" s="186"/>
    </row>
    <row r="129" spans="1:14">
      <c r="A129" s="9" t="s">
        <v>637</v>
      </c>
      <c r="B129" s="184">
        <v>1</v>
      </c>
      <c r="C129" s="185">
        <v>1</v>
      </c>
      <c r="D129" s="185">
        <v>1</v>
      </c>
      <c r="E129" s="185">
        <v>1</v>
      </c>
      <c r="F129" s="185">
        <v>1</v>
      </c>
      <c r="G129" s="185"/>
      <c r="H129" s="185"/>
      <c r="I129" s="185">
        <v>1</v>
      </c>
      <c r="J129" s="185">
        <v>1</v>
      </c>
      <c r="K129" s="185">
        <v>4</v>
      </c>
      <c r="L129" s="185">
        <v>1</v>
      </c>
      <c r="M129" s="185">
        <v>1</v>
      </c>
      <c r="N129" s="186"/>
    </row>
    <row r="130" spans="1:14">
      <c r="A130" s="9" t="s">
        <v>659</v>
      </c>
      <c r="B130" s="184">
        <v>1</v>
      </c>
      <c r="C130" s="185">
        <v>1</v>
      </c>
      <c r="D130" s="185">
        <v>1</v>
      </c>
      <c r="E130" s="185">
        <v>2</v>
      </c>
      <c r="F130" s="185">
        <v>1</v>
      </c>
      <c r="G130" s="185"/>
      <c r="H130" s="185"/>
      <c r="I130" s="185">
        <v>1</v>
      </c>
      <c r="J130" s="185">
        <v>1</v>
      </c>
      <c r="K130" s="185">
        <v>1</v>
      </c>
      <c r="L130" s="185">
        <v>1</v>
      </c>
      <c r="M130" s="185">
        <v>1</v>
      </c>
      <c r="N130" s="186"/>
    </row>
    <row r="131" spans="1:14">
      <c r="A131" s="9" t="s">
        <v>660</v>
      </c>
      <c r="B131" s="184"/>
      <c r="C131" s="185">
        <v>1</v>
      </c>
      <c r="D131" s="185">
        <v>1</v>
      </c>
      <c r="E131" s="185">
        <v>1</v>
      </c>
      <c r="F131" s="185">
        <v>1</v>
      </c>
      <c r="G131" s="185"/>
      <c r="H131" s="185"/>
      <c r="I131" s="185"/>
      <c r="J131" s="185">
        <v>1</v>
      </c>
      <c r="K131" s="185">
        <v>1</v>
      </c>
      <c r="L131" s="185"/>
      <c r="M131" s="185">
        <v>1</v>
      </c>
      <c r="N131" s="186"/>
    </row>
    <row r="132" spans="1:14">
      <c r="A132" s="9" t="s">
        <v>666</v>
      </c>
      <c r="B132" s="184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6"/>
    </row>
    <row r="133" spans="1:14">
      <c r="A133" s="9" t="s">
        <v>680</v>
      </c>
      <c r="B133" s="184">
        <v>1</v>
      </c>
      <c r="C133" s="185">
        <v>1</v>
      </c>
      <c r="D133" s="185">
        <v>1</v>
      </c>
      <c r="E133" s="185">
        <v>1</v>
      </c>
      <c r="F133" s="185">
        <v>1</v>
      </c>
      <c r="G133" s="185"/>
      <c r="H133" s="185"/>
      <c r="I133" s="185">
        <v>2</v>
      </c>
      <c r="J133" s="185">
        <v>1</v>
      </c>
      <c r="K133" s="185">
        <v>1</v>
      </c>
      <c r="L133" s="185">
        <v>1</v>
      </c>
      <c r="M133" s="185">
        <v>1</v>
      </c>
      <c r="N133" s="186"/>
    </row>
    <row r="134" spans="1:14">
      <c r="A134" s="9" t="s">
        <v>681</v>
      </c>
      <c r="B134" s="184">
        <v>1</v>
      </c>
      <c r="C134" s="185">
        <v>1</v>
      </c>
      <c r="D134" s="185">
        <v>1</v>
      </c>
      <c r="E134" s="185"/>
      <c r="F134" s="185">
        <v>1</v>
      </c>
      <c r="G134" s="185"/>
      <c r="H134" s="185"/>
      <c r="I134" s="185">
        <v>1</v>
      </c>
      <c r="J134" s="185">
        <v>1</v>
      </c>
      <c r="K134" s="185">
        <v>1</v>
      </c>
      <c r="L134" s="185">
        <v>1</v>
      </c>
      <c r="M134" s="185">
        <v>1</v>
      </c>
      <c r="N134" s="186"/>
    </row>
    <row r="135" spans="1:14">
      <c r="A135" s="9" t="s">
        <v>732</v>
      </c>
      <c r="B135" s="184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6"/>
    </row>
    <row r="136" spans="1:14">
      <c r="A136" s="9" t="s">
        <v>749</v>
      </c>
      <c r="B136" s="184">
        <v>1</v>
      </c>
      <c r="C136" s="185">
        <v>1</v>
      </c>
      <c r="D136" s="185">
        <v>1</v>
      </c>
      <c r="E136" s="185">
        <v>1</v>
      </c>
      <c r="F136" s="185">
        <v>1</v>
      </c>
      <c r="G136" s="185"/>
      <c r="H136" s="185"/>
      <c r="I136" s="185">
        <v>1</v>
      </c>
      <c r="J136" s="185">
        <v>1</v>
      </c>
      <c r="K136" s="185">
        <v>1</v>
      </c>
      <c r="L136" s="185">
        <v>1</v>
      </c>
      <c r="M136" s="185">
        <v>1</v>
      </c>
      <c r="N136" s="186"/>
    </row>
    <row r="137" spans="1:14">
      <c r="A137" s="9" t="s">
        <v>750</v>
      </c>
      <c r="B137" s="184">
        <v>1</v>
      </c>
      <c r="C137" s="185">
        <v>1</v>
      </c>
      <c r="D137" s="185"/>
      <c r="E137" s="185">
        <v>1</v>
      </c>
      <c r="F137" s="185">
        <v>1</v>
      </c>
      <c r="G137" s="185"/>
      <c r="H137" s="185"/>
      <c r="I137" s="185">
        <v>1</v>
      </c>
      <c r="J137" s="185">
        <v>1</v>
      </c>
      <c r="K137" s="185">
        <v>1</v>
      </c>
      <c r="L137" s="185">
        <v>1</v>
      </c>
      <c r="M137" s="185">
        <v>1</v>
      </c>
      <c r="N137" s="186"/>
    </row>
    <row r="138" spans="1:14">
      <c r="A138" s="9" t="s">
        <v>751</v>
      </c>
      <c r="B138" s="184">
        <v>1</v>
      </c>
      <c r="C138" s="185">
        <v>1</v>
      </c>
      <c r="D138" s="185"/>
      <c r="E138" s="185">
        <v>1</v>
      </c>
      <c r="F138" s="185">
        <v>1</v>
      </c>
      <c r="G138" s="185"/>
      <c r="H138" s="185"/>
      <c r="I138" s="185">
        <v>1</v>
      </c>
      <c r="J138" s="185">
        <v>1</v>
      </c>
      <c r="K138" s="185">
        <v>1</v>
      </c>
      <c r="L138" s="185">
        <v>1</v>
      </c>
      <c r="M138" s="185">
        <v>1</v>
      </c>
      <c r="N138" s="186"/>
    </row>
    <row r="139" spans="1:14">
      <c r="A139" s="9" t="s">
        <v>754</v>
      </c>
      <c r="B139" s="184">
        <v>1</v>
      </c>
      <c r="C139" s="185">
        <v>1</v>
      </c>
      <c r="D139" s="185">
        <v>1</v>
      </c>
      <c r="E139" s="185">
        <v>1</v>
      </c>
      <c r="F139" s="185">
        <v>1</v>
      </c>
      <c r="G139" s="185"/>
      <c r="H139" s="185"/>
      <c r="I139" s="185">
        <v>2</v>
      </c>
      <c r="J139" s="185">
        <v>1</v>
      </c>
      <c r="K139" s="185">
        <v>1</v>
      </c>
      <c r="L139" s="185">
        <v>1</v>
      </c>
      <c r="M139" s="185">
        <v>1</v>
      </c>
      <c r="N139" s="186"/>
    </row>
    <row r="140" spans="1:14">
      <c r="A140" s="9" t="s">
        <v>752</v>
      </c>
      <c r="B140" s="184">
        <v>1</v>
      </c>
      <c r="C140" s="185">
        <v>1</v>
      </c>
      <c r="D140" s="185">
        <v>1</v>
      </c>
      <c r="E140" s="185">
        <v>1</v>
      </c>
      <c r="F140" s="185"/>
      <c r="G140" s="185"/>
      <c r="H140" s="185"/>
      <c r="I140" s="185">
        <v>1</v>
      </c>
      <c r="J140" s="185"/>
      <c r="K140" s="185">
        <v>1</v>
      </c>
      <c r="L140" s="185">
        <v>1</v>
      </c>
      <c r="M140" s="185">
        <v>1</v>
      </c>
      <c r="N140" s="186"/>
    </row>
    <row r="141" spans="1:14">
      <c r="A141" s="9" t="s">
        <v>753</v>
      </c>
      <c r="B141" s="187">
        <v>1</v>
      </c>
      <c r="C141" s="188">
        <v>1</v>
      </c>
      <c r="D141" s="188">
        <v>2</v>
      </c>
      <c r="E141" s="188">
        <v>1</v>
      </c>
      <c r="F141" s="188">
        <v>1</v>
      </c>
      <c r="G141" s="188"/>
      <c r="H141" s="188"/>
      <c r="I141" s="188">
        <v>1</v>
      </c>
      <c r="J141" s="188">
        <v>1</v>
      </c>
      <c r="K141" s="188">
        <v>1</v>
      </c>
      <c r="L141" s="188">
        <v>1</v>
      </c>
      <c r="M141" s="188">
        <v>1</v>
      </c>
      <c r="N141" s="189"/>
    </row>
    <row r="142" spans="1:14">
      <c r="A142" s="11" t="s">
        <v>209</v>
      </c>
      <c r="B142" s="168">
        <v>113</v>
      </c>
      <c r="C142" s="166">
        <v>115</v>
      </c>
      <c r="D142" s="166">
        <v>116</v>
      </c>
      <c r="E142" s="166">
        <v>118</v>
      </c>
      <c r="F142" s="166">
        <v>116</v>
      </c>
      <c r="G142" s="166">
        <v>1</v>
      </c>
      <c r="H142" s="166">
        <v>10</v>
      </c>
      <c r="I142" s="166">
        <v>109</v>
      </c>
      <c r="J142" s="166">
        <v>107</v>
      </c>
      <c r="K142" s="166">
        <v>104</v>
      </c>
      <c r="L142" s="166">
        <v>112</v>
      </c>
      <c r="M142" s="166">
        <v>106</v>
      </c>
      <c r="N142" s="167">
        <v>10</v>
      </c>
    </row>
  </sheetData>
  <mergeCells count="1">
    <mergeCell ref="A1:O1"/>
  </mergeCells>
  <conditionalFormatting sqref="A4:A99">
    <cfRule type="expression" dxfId="5" priority="17">
      <formula>MOD(ROW(),2)&gt;0</formula>
    </cfRule>
  </conditionalFormatting>
  <conditionalFormatting pivot="1">
    <cfRule type="cellIs" dxfId="4" priority="2" operator="greaterThan">
      <formula>1</formula>
    </cfRule>
  </conditionalFormatting>
  <conditionalFormatting pivot="1" sqref="B4:N22 B24:N24">
    <cfRule type="cellIs" dxfId="3" priority="1" operator="greaterThan">
      <formula>1</formula>
    </cfRule>
  </conditionalFormatting>
  <pageMargins left="0.7" right="0.7" top="0.75" bottom="0.75" header="0.3" footer="0.3"/>
  <pageSetup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X156"/>
  <sheetViews>
    <sheetView zoomScale="90" zoomScaleNormal="90" workbookViewId="0">
      <pane xSplit="1" ySplit="2" topLeftCell="B84" activePane="bottomRight" state="frozen"/>
      <selection pane="topRight"/>
      <selection pane="bottomLeft"/>
      <selection pane="bottomRight" activeCell="A76" sqref="A76:XFD76"/>
    </sheetView>
  </sheetViews>
  <sheetFormatPr defaultColWidth="9" defaultRowHeight="15"/>
  <cols>
    <col min="1" max="1" width="27.140625" style="3" customWidth="1"/>
    <col min="2" max="22" width="10.5703125" style="3" customWidth="1"/>
    <col min="23" max="16384" width="9" style="3"/>
  </cols>
  <sheetData>
    <row r="2" spans="1:22">
      <c r="A2" s="4" t="s">
        <v>214</v>
      </c>
      <c r="B2" s="27" t="s">
        <v>9</v>
      </c>
      <c r="C2" s="27" t="s">
        <v>10</v>
      </c>
      <c r="D2" s="27" t="s">
        <v>11</v>
      </c>
      <c r="E2" s="27" t="s">
        <v>12</v>
      </c>
      <c r="F2" s="27" t="s">
        <v>13</v>
      </c>
      <c r="G2" s="27" t="s">
        <v>14</v>
      </c>
      <c r="H2" s="27" t="s">
        <v>215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215</v>
      </c>
      <c r="P2" s="17" t="s">
        <v>9</v>
      </c>
      <c r="Q2" s="17" t="s">
        <v>10</v>
      </c>
      <c r="R2" s="17" t="s">
        <v>11</v>
      </c>
      <c r="S2" s="17" t="s">
        <v>12</v>
      </c>
      <c r="T2" s="17" t="s">
        <v>13</v>
      </c>
      <c r="U2" s="17" t="s">
        <v>14</v>
      </c>
      <c r="V2" s="17" t="s">
        <v>215</v>
      </c>
    </row>
    <row r="3" spans="1:22" ht="21.75" customHeight="1">
      <c r="A3" s="4" t="s">
        <v>216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20.25" customHeight="1">
      <c r="A4" s="4" t="s">
        <v>217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3.5" customHeight="1">
      <c r="A5" s="4" t="s">
        <v>178</v>
      </c>
      <c r="B5" s="5">
        <f>COUNTIF('TUẦN 27-28'!$H$6:$H$657,'KT PHÒNG'!A5)</f>
        <v>1</v>
      </c>
      <c r="C5" s="5">
        <f>COUNTIF('TUẦN 27-28'!$I$6:$I$657,'KT PHÒNG'!A5)</f>
        <v>1</v>
      </c>
      <c r="D5" s="5">
        <f>COUNTIF('TUẦN 27-28'!$J$6:$J$657,'KT PHÒNG'!A5)</f>
        <v>1</v>
      </c>
      <c r="E5" s="5">
        <f>COUNTIF('TUẦN 27-28'!$K$6:$K$657,'KT PHÒNG'!A5)</f>
        <v>1</v>
      </c>
      <c r="F5" s="5">
        <f>COUNTIF('TUẦN 27-28'!$L$6:$L$657,'KT PHÒNG'!A5)</f>
        <v>1</v>
      </c>
      <c r="G5" s="5">
        <f>COUNTIF('TUẦN 27-28'!$M$6:$M$657,'KT PHÒNG'!A5)</f>
        <v>0</v>
      </c>
      <c r="H5" s="5">
        <f>COUNTIF('TUẦN 27-28'!$N$6:$N$657,'KT PHÒNG'!A5)</f>
        <v>0</v>
      </c>
      <c r="I5" s="5">
        <f>COUNTIF('TUẦN 27-28'!$O$6:$O$657,'KT PHÒNG'!A5)</f>
        <v>1</v>
      </c>
      <c r="J5" s="5">
        <f>COUNTIF('TUẦN 27-28'!$P$6:$P$657,'KT PHÒNG'!A5)</f>
        <v>1</v>
      </c>
      <c r="K5" s="5">
        <f>COUNTIF('TUẦN 27-28'!$Q$6:$Q$657,'KT PHÒNG'!A5)</f>
        <v>1</v>
      </c>
      <c r="L5" s="5">
        <f>COUNTIF('TUẦN 27-28'!$R$6:$R$657,'KT PHÒNG'!A5)</f>
        <v>1</v>
      </c>
      <c r="M5" s="5">
        <f>COUNTIF('TUẦN 27-28'!$S$6:$S$657,'KT PHÒNG'!A5)</f>
        <v>1</v>
      </c>
      <c r="N5" s="5">
        <f>COUNTIF('TUẦN 27-28'!$T$6:$T$657,'KT PHÒNG'!A5)</f>
        <v>0</v>
      </c>
      <c r="O5" s="5">
        <f>COUNTIF('TUẦN 27-28'!$U$6:$U$657,'KT PHÒNG'!A5)</f>
        <v>0</v>
      </c>
      <c r="P5" s="5">
        <f>COUNTIF('TUẦN 27-28'!$V$5:$V$657,'KT PHÒNG'!A5)</f>
        <v>1</v>
      </c>
      <c r="Q5" s="5">
        <f>COUNTIF('TUẦN 27-28'!$W$8:$W$511,'KT PHÒNG'!A5)</f>
        <v>1</v>
      </c>
      <c r="R5" s="5">
        <f>COUNTIF('TUẦN 27-28'!$X$5:$X$657,'KT PHÒNG'!A5)</f>
        <v>1</v>
      </c>
      <c r="S5" s="5">
        <f>COUNTIF('TUẦN 27-28'!$Y$5:$Y$657,'KT PHÒNG'!A5)</f>
        <v>1</v>
      </c>
      <c r="T5" s="5">
        <f>COUNTIF('TUẦN 27-28'!$Z$5:$Z$657,'KT PHÒNG'!A5)</f>
        <v>1</v>
      </c>
      <c r="U5" s="5">
        <f>COUNTIF('TUẦN 27-28'!$AA$5:$AA$657,'KT PHÒNG'!A5)</f>
        <v>0</v>
      </c>
      <c r="V5" s="5">
        <f>COUNTIF('TUẦN 27-28'!$AB$8:$AB$529,'KT PHÒNG'!A5)</f>
        <v>0</v>
      </c>
    </row>
    <row r="6" spans="1:22" ht="18.75" customHeight="1">
      <c r="A6" s="4" t="s">
        <v>176</v>
      </c>
      <c r="B6" s="5">
        <f>COUNTIF('TUẦN 27-28'!$H$6:$H$657,'KT PHÒNG'!A6)</f>
        <v>1</v>
      </c>
      <c r="C6" s="5">
        <f>COUNTIF('TUẦN 27-28'!$I$6:$I$657,'KT PHÒNG'!A6)</f>
        <v>1</v>
      </c>
      <c r="D6" s="5">
        <f>COUNTIF('TUẦN 27-28'!$J$6:$J$657,'KT PHÒNG'!A6)</f>
        <v>1</v>
      </c>
      <c r="E6" s="5">
        <f>COUNTIF('TUẦN 27-28'!$K$6:$K$657,'KT PHÒNG'!A6)</f>
        <v>1</v>
      </c>
      <c r="F6" s="5">
        <f>COUNTIF('TUẦN 27-28'!$L$6:$L$657,'KT PHÒNG'!A6)</f>
        <v>1</v>
      </c>
      <c r="G6" s="5">
        <f>COUNTIF('TUẦN 27-28'!$M$6:$M$657,'KT PHÒNG'!A6)</f>
        <v>0</v>
      </c>
      <c r="H6" s="5">
        <f>COUNTIF('TUẦN 27-28'!$N$6:$N$657,'KT PHÒNG'!A6)</f>
        <v>0</v>
      </c>
      <c r="I6" s="5">
        <f>COUNTIF('TUẦN 27-28'!$O$6:$O$657,'KT PHÒNG'!A6)</f>
        <v>1</v>
      </c>
      <c r="J6" s="5">
        <f>COUNTIF('TUẦN 27-28'!$P$6:$P$657,'KT PHÒNG'!A6)</f>
        <v>1</v>
      </c>
      <c r="K6" s="5">
        <f>COUNTIF('TUẦN 27-28'!$Q$6:$Q$657,'KT PHÒNG'!A6)</f>
        <v>1</v>
      </c>
      <c r="L6" s="5">
        <f>COUNTIF('TUẦN 27-28'!$R$6:$R$657,'KT PHÒNG'!A6)</f>
        <v>1</v>
      </c>
      <c r="M6" s="5">
        <f>COUNTIF('TUẦN 27-28'!$S$6:$S$657,'KT PHÒNG'!A6)</f>
        <v>1</v>
      </c>
      <c r="N6" s="5">
        <f>COUNTIF('TUẦN 27-28'!$T$6:$T$657,'KT PHÒNG'!A6)</f>
        <v>0</v>
      </c>
      <c r="O6" s="5">
        <f>COUNTIF('TUẦN 27-28'!$U$6:$U$657,'KT PHÒNG'!A6)</f>
        <v>0</v>
      </c>
      <c r="P6" s="5">
        <f>COUNTIF('TUẦN 27-28'!$V$5:$V$657,'KT PHÒNG'!A6)</f>
        <v>0</v>
      </c>
      <c r="Q6" s="5">
        <f>COUNTIF('TUẦN 27-28'!$W$8:$W$511,'KT PHÒNG'!A6)</f>
        <v>1</v>
      </c>
      <c r="R6" s="5">
        <f>COUNTIF('TUẦN 27-28'!$X$5:$X$657,'KT PHÒNG'!A6)</f>
        <v>1</v>
      </c>
      <c r="S6" s="5">
        <f>COUNTIF('TUẦN 27-28'!$Y$5:$Y$657,'KT PHÒNG'!A6)</f>
        <v>1</v>
      </c>
      <c r="T6" s="5">
        <f>COUNTIF('TUẦN 27-28'!$Z$5:$Z$657,'KT PHÒNG'!A6)</f>
        <v>1</v>
      </c>
      <c r="U6" s="5">
        <f>COUNTIF('TUẦN 27-28'!$AA$5:$AA$657,'KT PHÒNG'!A6)</f>
        <v>0</v>
      </c>
      <c r="V6" s="5">
        <f>COUNTIF('TUẦN 27-28'!$AB$8:$AB$529,'KT PHÒNG'!A6)</f>
        <v>0</v>
      </c>
    </row>
    <row r="7" spans="1:22">
      <c r="A7" s="4">
        <v>102</v>
      </c>
      <c r="B7" s="5">
        <f>COUNTIF('TUẦN 27-28'!$H$6:$H$657,'KT PHÒNG'!A7)</f>
        <v>1</v>
      </c>
      <c r="C7" s="5">
        <f>COUNTIF('TUẦN 27-28'!$I$6:$I$657,'KT PHÒNG'!A7)</f>
        <v>1</v>
      </c>
      <c r="D7" s="5">
        <f>COUNTIF('TUẦN 27-28'!$J$6:$J$657,'KT PHÒNG'!A7)</f>
        <v>0</v>
      </c>
      <c r="E7" s="5">
        <f>COUNTIF('TUẦN 27-28'!$K$6:$K$657,'KT PHÒNG'!A7)</f>
        <v>1</v>
      </c>
      <c r="F7" s="5">
        <f>COUNTIF('TUẦN 27-28'!$L$6:$L$657,'KT PHÒNG'!A7)</f>
        <v>1</v>
      </c>
      <c r="G7" s="5">
        <f>COUNTIF('TUẦN 27-28'!$M$6:$M$657,'KT PHÒNG'!A7)</f>
        <v>0</v>
      </c>
      <c r="H7" s="5">
        <f>COUNTIF('TUẦN 27-28'!$N$6:$N$657,'KT PHÒNG'!A7)</f>
        <v>0</v>
      </c>
      <c r="I7" s="5">
        <f>COUNTIF('TUẦN 27-28'!$O$6:$O$657,'KT PHÒNG'!A7)</f>
        <v>1</v>
      </c>
      <c r="J7" s="5">
        <f>COUNTIF('TUẦN 27-28'!$P$6:$P$657,'KT PHÒNG'!A7)</f>
        <v>1</v>
      </c>
      <c r="K7" s="5">
        <f>COUNTIF('TUẦN 27-28'!$Q$6:$Q$657,'KT PHÒNG'!A7)</f>
        <v>0</v>
      </c>
      <c r="L7" s="5">
        <f>COUNTIF('TUẦN 27-28'!$R$6:$R$657,'KT PHÒNG'!A7)</f>
        <v>1</v>
      </c>
      <c r="M7" s="5">
        <f>COUNTIF('TUẦN 27-28'!$S$6:$S$657,'KT PHÒNG'!A7)</f>
        <v>1</v>
      </c>
      <c r="N7" s="5">
        <f>COUNTIF('TUẦN 27-28'!$T$6:$T$657,'KT PHÒNG'!A7)</f>
        <v>0</v>
      </c>
      <c r="O7" s="5">
        <f>COUNTIF('TUẦN 27-28'!$U$6:$U$657,'KT PHÒNG'!A7)</f>
        <v>0</v>
      </c>
      <c r="P7" s="5">
        <f>COUNTIF('TUẦN 27-28'!$V$5:$V$657,'KT PHÒNG'!A7)</f>
        <v>1</v>
      </c>
      <c r="Q7" s="5">
        <f>COUNTIF('TUẦN 27-28'!$W$8:$W$511,'KT PHÒNG'!A7)</f>
        <v>1</v>
      </c>
      <c r="R7" s="5">
        <f>COUNTIF('TUẦN 27-28'!$X$5:$X$657,'KT PHÒNG'!A7)</f>
        <v>0</v>
      </c>
      <c r="S7" s="5">
        <f>COUNTIF('TUẦN 27-28'!$Y$5:$Y$657,'KT PHÒNG'!A7)</f>
        <v>1</v>
      </c>
      <c r="T7" s="5">
        <f>COUNTIF('TUẦN 27-28'!$Z$5:$Z$657,'KT PHÒNG'!A7)</f>
        <v>1</v>
      </c>
      <c r="U7" s="5">
        <f>COUNTIF('TUẦN 27-28'!$AA$5:$AA$657,'KT PHÒNG'!A7)</f>
        <v>0</v>
      </c>
      <c r="V7" s="5">
        <f>COUNTIF('TUẦN 27-28'!$AB$8:$AB$529,'KT PHÒNG'!A7)</f>
        <v>0</v>
      </c>
    </row>
    <row r="8" spans="1:22" ht="14.25" customHeight="1">
      <c r="A8" s="4" t="s">
        <v>59</v>
      </c>
      <c r="B8" s="5">
        <f>COUNTIF('TUẦN 27-28'!$H$6:$H$657,'KT PHÒNG'!A8)</f>
        <v>0</v>
      </c>
      <c r="C8" s="5">
        <f>COUNTIF('TUẦN 27-28'!$I$6:$I$657,'KT PHÒNG'!A8)</f>
        <v>0</v>
      </c>
      <c r="D8" s="5">
        <f>COUNTIF('TUẦN 27-28'!$J$6:$J$657,'KT PHÒNG'!A8)</f>
        <v>1</v>
      </c>
      <c r="E8" s="5">
        <f>COUNTIF('TUẦN 27-28'!$K$6:$K$657,'KT PHÒNG'!A8)</f>
        <v>0</v>
      </c>
      <c r="F8" s="5">
        <f>COUNTIF('TUẦN 27-28'!$L$6:$L$657,'KT PHÒNG'!A8)</f>
        <v>0</v>
      </c>
      <c r="G8" s="5">
        <f>COUNTIF('TUẦN 27-28'!$M$6:$M$657,'KT PHÒNG'!A8)</f>
        <v>0</v>
      </c>
      <c r="H8" s="5">
        <f>COUNTIF('TUẦN 27-28'!$N$6:$N$657,'KT PHÒNG'!A8)</f>
        <v>0</v>
      </c>
      <c r="I8" s="5">
        <f>COUNTIF('TUẦN 27-28'!$O$6:$O$657,'KT PHÒNG'!A8)</f>
        <v>0</v>
      </c>
      <c r="J8" s="5">
        <f>COUNTIF('TUẦN 27-28'!$P$6:$P$657,'KT PHÒNG'!A8)</f>
        <v>0</v>
      </c>
      <c r="K8" s="5">
        <f>COUNTIF('TUẦN 27-28'!$Q$6:$Q$657,'KT PHÒNG'!A8)</f>
        <v>1</v>
      </c>
      <c r="L8" s="5">
        <f>COUNTIF('TUẦN 27-28'!$R$6:$R$657,'KT PHÒNG'!A8)</f>
        <v>0</v>
      </c>
      <c r="M8" s="5">
        <f>COUNTIF('TUẦN 27-28'!$S$6:$S$657,'KT PHÒNG'!A8)</f>
        <v>0</v>
      </c>
      <c r="N8" s="5">
        <f>COUNTIF('TUẦN 27-28'!$T$6:$T$657,'KT PHÒNG'!A8)</f>
        <v>0</v>
      </c>
      <c r="O8" s="5">
        <f>COUNTIF('TUẦN 27-28'!$U$6:$U$657,'KT PHÒNG'!A8)</f>
        <v>0</v>
      </c>
      <c r="P8" s="5">
        <f>COUNTIF('TUẦN 27-28'!$V$5:$V$657,'KT PHÒNG'!A8)</f>
        <v>0</v>
      </c>
      <c r="Q8" s="5">
        <f>COUNTIF('TUẦN 27-28'!$W$8:$W$511,'KT PHÒNG'!A8)</f>
        <v>0</v>
      </c>
      <c r="R8" s="5">
        <f>COUNTIF('TUẦN 27-28'!$X$5:$X$657,'KT PHÒNG'!A8)</f>
        <v>1</v>
      </c>
      <c r="S8" s="5">
        <f>COUNTIF('TUẦN 27-28'!$Y$5:$Y$657,'KT PHÒNG'!A8)</f>
        <v>0</v>
      </c>
      <c r="T8" s="5">
        <f>COUNTIF('TUẦN 27-28'!$Z$5:$Z$657,'KT PHÒNG'!A8)</f>
        <v>0</v>
      </c>
      <c r="U8" s="5">
        <f>COUNTIF('TUẦN 27-28'!$AA$5:$AA$657,'KT PHÒNG'!A8)</f>
        <v>0</v>
      </c>
      <c r="V8" s="5">
        <f>COUNTIF('TUẦN 27-28'!$AB$8:$AB$529,'KT PHÒNG'!A8)</f>
        <v>0</v>
      </c>
    </row>
    <row r="9" spans="1:22" ht="15.75" customHeight="1">
      <c r="A9" s="4" t="s">
        <v>218</v>
      </c>
      <c r="B9" s="5">
        <f>COUNTIF('TUẦN 27-28'!$H$6:$H$657,'KT PHÒNG'!A9)</f>
        <v>0</v>
      </c>
      <c r="C9" s="5">
        <f>COUNTIF('TUẦN 27-28'!$I$6:$I$657,'KT PHÒNG'!A9)</f>
        <v>0</v>
      </c>
      <c r="D9" s="5">
        <f>COUNTIF('TUẦN 27-28'!$J$6:$J$657,'KT PHÒNG'!A9)</f>
        <v>1</v>
      </c>
      <c r="E9" s="5">
        <f>COUNTIF('TUẦN 27-28'!$K$6:$K$657,'KT PHÒNG'!A9)</f>
        <v>0</v>
      </c>
      <c r="F9" s="5">
        <f>COUNTIF('TUẦN 27-28'!$L$6:$L$657,'KT PHÒNG'!A9)</f>
        <v>0</v>
      </c>
      <c r="G9" s="5">
        <f>COUNTIF('TUẦN 27-28'!$M$6:$M$657,'KT PHÒNG'!A9)</f>
        <v>0</v>
      </c>
      <c r="H9" s="5">
        <f>COUNTIF('TUẦN 27-28'!$N$6:$N$657,'KT PHÒNG'!A9)</f>
        <v>0</v>
      </c>
      <c r="I9" s="5">
        <f>COUNTIF('TUẦN 27-28'!$O$6:$O$657,'KT PHÒNG'!A9)</f>
        <v>0</v>
      </c>
      <c r="J9" s="5">
        <f>COUNTIF('TUẦN 27-28'!$P$6:$P$657,'KT PHÒNG'!A9)</f>
        <v>0</v>
      </c>
      <c r="K9" s="5">
        <f>COUNTIF('TUẦN 27-28'!$Q$6:$Q$657,'KT PHÒNG'!A9)</f>
        <v>4</v>
      </c>
      <c r="L9" s="5">
        <f>COUNTIF('TUẦN 27-28'!$R$6:$R$657,'KT PHÒNG'!A9)</f>
        <v>0</v>
      </c>
      <c r="M9" s="5">
        <f>COUNTIF('TUẦN 27-28'!$S$6:$S$657,'KT PHÒNG'!A9)</f>
        <v>0</v>
      </c>
      <c r="N9" s="5">
        <f>COUNTIF('TUẦN 27-28'!$T$6:$T$657,'KT PHÒNG'!A9)</f>
        <v>0</v>
      </c>
      <c r="O9" s="5">
        <f>COUNTIF('TUẦN 27-28'!$U$6:$U$657,'KT PHÒNG'!A9)</f>
        <v>0</v>
      </c>
      <c r="P9" s="5">
        <f>COUNTIF('TUẦN 27-28'!$V$5:$V$657,'KT PHÒNG'!A9)</f>
        <v>0</v>
      </c>
      <c r="Q9" s="5">
        <f>COUNTIF('TUẦN 27-28'!$W$8:$W$511,'KT PHÒNG'!A9)</f>
        <v>0</v>
      </c>
      <c r="R9" s="5">
        <f>COUNTIF('TUẦN 27-28'!$X$5:$X$657,'KT PHÒNG'!A9)</f>
        <v>2</v>
      </c>
      <c r="S9" s="5">
        <f>COUNTIF('TUẦN 27-28'!$Y$5:$Y$657,'KT PHÒNG'!A9)</f>
        <v>0</v>
      </c>
      <c r="T9" s="5">
        <f>COUNTIF('TUẦN 27-28'!$Z$5:$Z$657,'KT PHÒNG'!A9)</f>
        <v>0</v>
      </c>
      <c r="U9" s="5">
        <f>COUNTIF('TUẦN 27-28'!$AA$5:$AA$657,'KT PHÒNG'!A9)</f>
        <v>0</v>
      </c>
      <c r="V9" s="5">
        <f>COUNTIF('TUẦN 27-28'!$AB$8:$AB$529,'KT PHÒNG'!A9)</f>
        <v>0</v>
      </c>
    </row>
    <row r="10" spans="1:22">
      <c r="A10" s="4">
        <v>103</v>
      </c>
      <c r="B10" s="5">
        <f>COUNTIF('TUẦN 27-28'!$H$6:$H$657,'KT PHÒNG'!A10)</f>
        <v>0</v>
      </c>
      <c r="C10" s="5">
        <f>COUNTIF('TUẦN 27-28'!$I$6:$I$657,'KT PHÒNG'!A10)</f>
        <v>0</v>
      </c>
      <c r="D10" s="5">
        <f>COUNTIF('TUẦN 27-28'!$J$6:$J$657,'KT PHÒNG'!A10)</f>
        <v>0</v>
      </c>
      <c r="E10" s="5">
        <f>COUNTIF('TUẦN 27-28'!$K$6:$K$657,'KT PHÒNG'!A10)</f>
        <v>1</v>
      </c>
      <c r="F10" s="5">
        <f>COUNTIF('TUẦN 27-28'!$L$6:$L$657,'KT PHÒNG'!A10)</f>
        <v>1</v>
      </c>
      <c r="G10" s="5">
        <f>COUNTIF('TUẦN 27-28'!$M$6:$M$657,'KT PHÒNG'!A10)</f>
        <v>0</v>
      </c>
      <c r="H10" s="5">
        <f>COUNTIF('TUẦN 27-28'!$N$6:$N$657,'KT PHÒNG'!A10)</f>
        <v>0</v>
      </c>
      <c r="I10" s="5">
        <f>COUNTIF('TUẦN 27-28'!$O$6:$O$657,'KT PHÒNG'!A10)</f>
        <v>0</v>
      </c>
      <c r="J10" s="5">
        <f>COUNTIF('TUẦN 27-28'!$P$6:$P$657,'KT PHÒNG'!A10)</f>
        <v>0</v>
      </c>
      <c r="K10" s="5">
        <f>COUNTIF('TUẦN 27-28'!$Q$6:$Q$657,'KT PHÒNG'!A10)</f>
        <v>0</v>
      </c>
      <c r="L10" s="5">
        <f>COUNTIF('TUẦN 27-28'!$R$6:$R$657,'KT PHÒNG'!A10)</f>
        <v>1</v>
      </c>
      <c r="M10" s="5">
        <f>COUNTIF('TUẦN 27-28'!$S$6:$S$657,'KT PHÒNG'!A10)</f>
        <v>1</v>
      </c>
      <c r="N10" s="5">
        <f>COUNTIF('TUẦN 27-28'!$T$6:$T$657,'KT PHÒNG'!A10)</f>
        <v>0</v>
      </c>
      <c r="O10" s="5">
        <f>COUNTIF('TUẦN 27-28'!$U$6:$U$657,'KT PHÒNG'!A10)</f>
        <v>0</v>
      </c>
      <c r="P10" s="5">
        <f>COUNTIF('TUẦN 27-28'!$V$5:$V$657,'KT PHÒNG'!A10)</f>
        <v>0</v>
      </c>
      <c r="Q10" s="5">
        <f>COUNTIF('TUẦN 27-28'!$W$8:$W$511,'KT PHÒNG'!A10)</f>
        <v>0</v>
      </c>
      <c r="R10" s="5">
        <f>COUNTIF('TUẦN 27-28'!$X$5:$X$657,'KT PHÒNG'!A10)</f>
        <v>0</v>
      </c>
      <c r="S10" s="5">
        <f>COUNTIF('TUẦN 27-28'!$Y$5:$Y$657,'KT PHÒNG'!A10)</f>
        <v>1</v>
      </c>
      <c r="T10" s="5">
        <f>COUNTIF('TUẦN 27-28'!$Z$5:$Z$657,'KT PHÒNG'!A10)</f>
        <v>1</v>
      </c>
      <c r="U10" s="5">
        <f>COUNTIF('TUẦN 27-28'!$AA$5:$AA$657,'KT PHÒNG'!A10)</f>
        <v>0</v>
      </c>
      <c r="V10" s="5">
        <f>COUNTIF('TUẦN 27-28'!$AB$8:$AB$529,'KT PHÒNG'!A10)</f>
        <v>0</v>
      </c>
    </row>
    <row r="11" spans="1:22" ht="15" customHeight="1">
      <c r="A11" s="4" t="s">
        <v>125</v>
      </c>
      <c r="B11" s="5">
        <f>COUNTIF('TUẦN 27-28'!$H$6:$H$657,'KT PHÒNG'!A11)</f>
        <v>0</v>
      </c>
      <c r="C11" s="5">
        <f>COUNTIF('TUẦN 27-28'!$I$6:$I$657,'KT PHÒNG'!A11)</f>
        <v>0</v>
      </c>
      <c r="D11" s="5">
        <f>COUNTIF('TUẦN 27-28'!$J$6:$J$657,'KT PHÒNG'!A11)</f>
        <v>1</v>
      </c>
      <c r="E11" s="5">
        <f>COUNTIF('TUẦN 27-28'!$K$6:$K$657,'KT PHÒNG'!A11)</f>
        <v>0</v>
      </c>
      <c r="F11" s="5">
        <f>COUNTIF('TUẦN 27-28'!$L$6:$L$657,'KT PHÒNG'!A11)</f>
        <v>0</v>
      </c>
      <c r="G11" s="5">
        <f>COUNTIF('TUẦN 27-28'!$M$6:$M$657,'KT PHÒNG'!A11)</f>
        <v>0</v>
      </c>
      <c r="H11" s="5">
        <f>COUNTIF('TUẦN 27-28'!$N$6:$N$657,'KT PHÒNG'!A11)</f>
        <v>0</v>
      </c>
      <c r="I11" s="5">
        <f>COUNTIF('TUẦN 27-28'!$O$6:$O$657,'KT PHÒNG'!A11)</f>
        <v>0</v>
      </c>
      <c r="J11" s="5">
        <f>COUNTIF('TUẦN 27-28'!$P$6:$P$657,'KT PHÒNG'!A11)</f>
        <v>0</v>
      </c>
      <c r="K11" s="5">
        <f>COUNTIF('TUẦN 27-28'!$Q$6:$Q$657,'KT PHÒNG'!A11)</f>
        <v>1</v>
      </c>
      <c r="L11" s="5">
        <f>COUNTIF('TUẦN 27-28'!$R$6:$R$657,'KT PHÒNG'!A11)</f>
        <v>0</v>
      </c>
      <c r="M11" s="5">
        <f>COUNTIF('TUẦN 27-28'!$S$6:$S$657,'KT PHÒNG'!A11)</f>
        <v>0</v>
      </c>
      <c r="N11" s="5">
        <f>COUNTIF('TUẦN 27-28'!$T$6:$T$657,'KT PHÒNG'!A11)</f>
        <v>0</v>
      </c>
      <c r="O11" s="5">
        <f>COUNTIF('TUẦN 27-28'!$U$6:$U$657,'KT PHÒNG'!A11)</f>
        <v>0</v>
      </c>
      <c r="P11" s="5">
        <f>COUNTIF('TUẦN 27-28'!$V$5:$V$657,'KT PHÒNG'!A11)</f>
        <v>0</v>
      </c>
      <c r="Q11" s="5">
        <f>COUNTIF('TUẦN 27-28'!$W$8:$W$511,'KT PHÒNG'!A11)</f>
        <v>0</v>
      </c>
      <c r="R11" s="5">
        <f>COUNTIF('TUẦN 27-28'!$X$5:$X$657,'KT PHÒNG'!A11)</f>
        <v>1</v>
      </c>
      <c r="S11" s="5">
        <f>COUNTIF('TUẦN 27-28'!$Y$5:$Y$657,'KT PHÒNG'!A11)</f>
        <v>0</v>
      </c>
      <c r="T11" s="5">
        <f>COUNTIF('TUẦN 27-28'!$Z$5:$Z$657,'KT PHÒNG'!A11)</f>
        <v>0</v>
      </c>
      <c r="U11" s="5">
        <f>COUNTIF('TUẦN 27-28'!$AA$5:$AA$657,'KT PHÒNG'!A11)</f>
        <v>0</v>
      </c>
      <c r="V11" s="5">
        <f>COUNTIF('TUẦN 27-28'!$AB$8:$AB$529,'KT PHÒNG'!A11)</f>
        <v>0</v>
      </c>
    </row>
    <row r="12" spans="1:22">
      <c r="A12" s="4" t="s">
        <v>219</v>
      </c>
      <c r="B12" s="5">
        <f>COUNTIF('TUẦN 27-28'!$H$6:$H$657,'KT PHÒNG'!A12)</f>
        <v>0</v>
      </c>
      <c r="C12" s="5">
        <f>COUNTIF('TUẦN 27-28'!$I$6:$I$657,'KT PHÒNG'!A12)</f>
        <v>0</v>
      </c>
      <c r="D12" s="5">
        <f>COUNTIF('TUẦN 27-28'!$J$6:$J$657,'KT PHÒNG'!A12)</f>
        <v>0</v>
      </c>
      <c r="E12" s="5">
        <f>COUNTIF('TUẦN 27-28'!$K$6:$K$657,'KT PHÒNG'!A12)</f>
        <v>0</v>
      </c>
      <c r="F12" s="5">
        <f>COUNTIF('TUẦN 27-28'!$L$6:$L$657,'KT PHÒNG'!A12)</f>
        <v>0</v>
      </c>
      <c r="G12" s="5">
        <f>COUNTIF('TUẦN 27-28'!$M$6:$M$657,'KT PHÒNG'!A12)</f>
        <v>0</v>
      </c>
      <c r="H12" s="5">
        <f>COUNTIF('TUẦN 27-28'!$N$6:$N$657,'KT PHÒNG'!A12)</f>
        <v>0</v>
      </c>
      <c r="I12" s="5">
        <f>COUNTIF('TUẦN 27-28'!$O$6:$O$657,'KT PHÒNG'!A12)</f>
        <v>0</v>
      </c>
      <c r="J12" s="5">
        <f>COUNTIF('TUẦN 27-28'!$P$6:$P$657,'KT PHÒNG'!A12)</f>
        <v>0</v>
      </c>
      <c r="K12" s="5">
        <f>COUNTIF('TUẦN 27-28'!$Q$6:$Q$657,'KT PHÒNG'!A12)</f>
        <v>1</v>
      </c>
      <c r="L12" s="5">
        <f>COUNTIF('TUẦN 27-28'!$R$6:$R$657,'KT PHÒNG'!A12)</f>
        <v>0</v>
      </c>
      <c r="M12" s="5">
        <f>COUNTIF('TUẦN 27-28'!$S$6:$S$657,'KT PHÒNG'!A12)</f>
        <v>0</v>
      </c>
      <c r="N12" s="5">
        <f>COUNTIF('TUẦN 27-28'!$T$6:$T$657,'KT PHÒNG'!A12)</f>
        <v>0</v>
      </c>
      <c r="O12" s="5">
        <f>COUNTIF('TUẦN 27-28'!$U$6:$U$657,'KT PHÒNG'!A12)</f>
        <v>0</v>
      </c>
      <c r="P12" s="5">
        <f>COUNTIF('TUẦN 27-28'!$V$5:$V$657,'KT PHÒNG'!A12)</f>
        <v>0</v>
      </c>
      <c r="Q12" s="5">
        <f>COUNTIF('TUẦN 27-28'!$W$8:$W$511,'KT PHÒNG'!A12)</f>
        <v>0</v>
      </c>
      <c r="R12" s="5">
        <f>COUNTIF('TUẦN 27-28'!$X$5:$X$657,'KT PHÒNG'!A12)</f>
        <v>1</v>
      </c>
      <c r="S12" s="5">
        <f>COUNTIF('TUẦN 27-28'!$Y$5:$Y$657,'KT PHÒNG'!A12)</f>
        <v>0</v>
      </c>
      <c r="T12" s="5">
        <f>COUNTIF('TUẦN 27-28'!$Z$5:$Z$657,'KT PHÒNG'!A12)</f>
        <v>0</v>
      </c>
      <c r="U12" s="5">
        <f>COUNTIF('TUẦN 27-28'!$AA$5:$AA$657,'KT PHÒNG'!A12)</f>
        <v>0</v>
      </c>
      <c r="V12" s="5">
        <f>COUNTIF('TUẦN 27-28'!$AB$8:$AB$529,'KT PHÒNG'!A12)</f>
        <v>0</v>
      </c>
    </row>
    <row r="13" spans="1:22">
      <c r="A13" s="4">
        <v>104</v>
      </c>
      <c r="B13" s="5">
        <f>COUNTIF('TUẦN 27-28'!$H$6:$H$657,'KT PHÒNG'!A13)</f>
        <v>2</v>
      </c>
      <c r="C13" s="5">
        <f>COUNTIF('TUẦN 27-28'!$I$6:$I$657,'KT PHÒNG'!A13)</f>
        <v>2</v>
      </c>
      <c r="D13" s="5">
        <f>COUNTIF('TUẦN 27-28'!$J$6:$J$657,'KT PHÒNG'!A13)</f>
        <v>0</v>
      </c>
      <c r="E13" s="5">
        <f>COUNTIF('TUẦN 27-28'!$K$6:$K$657,'KT PHÒNG'!A13)</f>
        <v>2</v>
      </c>
      <c r="F13" s="5">
        <f>COUNTIF('TUẦN 27-28'!$L$6:$L$657,'KT PHÒNG'!A13)</f>
        <v>2</v>
      </c>
      <c r="G13" s="5">
        <f>COUNTIF('TUẦN 27-28'!$M$6:$M$657,'KT PHÒNG'!A13)</f>
        <v>0</v>
      </c>
      <c r="H13" s="5">
        <f>COUNTIF('TUẦN 27-28'!$N$6:$N$657,'KT PHÒNG'!A13)</f>
        <v>0</v>
      </c>
      <c r="I13" s="5">
        <f>COUNTIF('TUẦN 27-28'!$O$6:$O$657,'KT PHÒNG'!A13)</f>
        <v>2</v>
      </c>
      <c r="J13" s="5">
        <f>COUNTIF('TUẦN 27-28'!$P$6:$P$657,'KT PHÒNG'!A13)</f>
        <v>2</v>
      </c>
      <c r="K13" s="5">
        <f>COUNTIF('TUẦN 27-28'!$Q$6:$Q$657,'KT PHÒNG'!A13)</f>
        <v>0</v>
      </c>
      <c r="L13" s="5">
        <f>COUNTIF('TUẦN 27-28'!$R$6:$R$657,'KT PHÒNG'!A13)</f>
        <v>2</v>
      </c>
      <c r="M13" s="5">
        <f>COUNTIF('TUẦN 27-28'!$S$6:$S$657,'KT PHÒNG'!A13)</f>
        <v>2</v>
      </c>
      <c r="N13" s="5">
        <f>COUNTIF('TUẦN 27-28'!$T$6:$T$657,'KT PHÒNG'!A13)</f>
        <v>0</v>
      </c>
      <c r="O13" s="5">
        <f>COUNTIF('TUẦN 27-28'!$U$6:$U$657,'KT PHÒNG'!A13)</f>
        <v>0</v>
      </c>
      <c r="P13" s="5">
        <f>COUNTIF('TUẦN 27-28'!$V$5:$V$657,'KT PHÒNG'!A13)</f>
        <v>2</v>
      </c>
      <c r="Q13" s="5">
        <f>COUNTIF('TUẦN 27-28'!$W$8:$W$511,'KT PHÒNG'!A13)</f>
        <v>2</v>
      </c>
      <c r="R13" s="5">
        <f>COUNTIF('TUẦN 27-28'!$X$5:$X$657,'KT PHÒNG'!A13)</f>
        <v>0</v>
      </c>
      <c r="S13" s="5">
        <f>COUNTIF('TUẦN 27-28'!$Y$5:$Y$657,'KT PHÒNG'!A13)</f>
        <v>2</v>
      </c>
      <c r="T13" s="5">
        <f>COUNTIF('TUẦN 27-28'!$Z$5:$Z$657,'KT PHÒNG'!A13)</f>
        <v>2</v>
      </c>
      <c r="U13" s="5">
        <f>COUNTIF('TUẦN 27-28'!$AA$5:$AA$657,'KT PHÒNG'!A13)</f>
        <v>0</v>
      </c>
      <c r="V13" s="5">
        <f>COUNTIF('TUẦN 27-28'!$AB$8:$AB$529,'KT PHÒNG'!A13)</f>
        <v>0</v>
      </c>
    </row>
    <row r="14" spans="1:22" ht="15" customHeight="1">
      <c r="A14" s="4" t="s">
        <v>134</v>
      </c>
      <c r="B14" s="5">
        <f>COUNTIF('TUẦN 27-28'!$H$6:$H$657,'KT PHÒNG'!A14)</f>
        <v>0</v>
      </c>
      <c r="C14" s="5">
        <f>COUNTIF('TUẦN 27-28'!$I$6:$I$657,'KT PHÒNG'!A14)</f>
        <v>0</v>
      </c>
      <c r="D14" s="5">
        <f>COUNTIF('TUẦN 27-28'!$J$6:$J$657,'KT PHÒNG'!A14)</f>
        <v>1</v>
      </c>
      <c r="E14" s="5">
        <f>COUNTIF('TUẦN 27-28'!$K$6:$K$657,'KT PHÒNG'!A14)</f>
        <v>0</v>
      </c>
      <c r="F14" s="5">
        <f>COUNTIF('TUẦN 27-28'!$L$6:$L$657,'KT PHÒNG'!A14)</f>
        <v>0</v>
      </c>
      <c r="G14" s="5">
        <f>COUNTIF('TUẦN 27-28'!$M$6:$M$657,'KT PHÒNG'!A14)</f>
        <v>0</v>
      </c>
      <c r="H14" s="5">
        <f>COUNTIF('TUẦN 27-28'!$N$6:$N$657,'KT PHÒNG'!A14)</f>
        <v>0</v>
      </c>
      <c r="I14" s="5">
        <f>COUNTIF('TUẦN 27-28'!$O$6:$O$657,'KT PHÒNG'!A14)</f>
        <v>0</v>
      </c>
      <c r="J14" s="5">
        <f>COUNTIF('TUẦN 27-28'!$P$6:$P$657,'KT PHÒNG'!A14)</f>
        <v>0</v>
      </c>
      <c r="K14" s="5">
        <f>COUNTIF('TUẦN 27-28'!$Q$6:$Q$657,'KT PHÒNG'!A14)</f>
        <v>1</v>
      </c>
      <c r="L14" s="5">
        <f>COUNTIF('TUẦN 27-28'!$R$6:$R$657,'KT PHÒNG'!A14)</f>
        <v>0</v>
      </c>
      <c r="M14" s="5">
        <f>COUNTIF('TUẦN 27-28'!$S$6:$S$657,'KT PHÒNG'!A14)</f>
        <v>0</v>
      </c>
      <c r="N14" s="5">
        <f>COUNTIF('TUẦN 27-28'!$T$6:$T$657,'KT PHÒNG'!A14)</f>
        <v>0</v>
      </c>
      <c r="O14" s="5">
        <f>COUNTIF('TUẦN 27-28'!$U$6:$U$657,'KT PHÒNG'!A14)</f>
        <v>0</v>
      </c>
      <c r="P14" s="5">
        <f>COUNTIF('TUẦN 27-28'!$V$5:$V$657,'KT PHÒNG'!A14)</f>
        <v>0</v>
      </c>
      <c r="Q14" s="5">
        <f>COUNTIF('TUẦN 27-28'!$W$8:$W$511,'KT PHÒNG'!A14)</f>
        <v>0</v>
      </c>
      <c r="R14" s="5">
        <f>COUNTIF('TUẦN 27-28'!$X$5:$X$657,'KT PHÒNG'!A14)</f>
        <v>1</v>
      </c>
      <c r="S14" s="5">
        <f>COUNTIF('TUẦN 27-28'!$Y$5:$Y$657,'KT PHÒNG'!A14)</f>
        <v>0</v>
      </c>
      <c r="T14" s="5">
        <f>COUNTIF('TUẦN 27-28'!$Z$5:$Z$657,'KT PHÒNG'!A14)</f>
        <v>0</v>
      </c>
      <c r="U14" s="5">
        <f>COUNTIF('TUẦN 27-28'!$AA$5:$AA$657,'KT PHÒNG'!A14)</f>
        <v>0</v>
      </c>
      <c r="V14" s="5">
        <f>COUNTIF('TUẦN 27-28'!$AB$8:$AB$529,'KT PHÒNG'!A14)</f>
        <v>0</v>
      </c>
    </row>
    <row r="15" spans="1:22" ht="20.25" customHeight="1">
      <c r="A15" s="4" t="s">
        <v>220</v>
      </c>
      <c r="B15" s="5">
        <f>COUNTIF('TUẦN 27-28'!$H$6:$H$657,'KT PHÒNG'!A15)</f>
        <v>0</v>
      </c>
      <c r="C15" s="5">
        <f>COUNTIF('TUẦN 27-28'!$I$6:$I$657,'KT PHÒNG'!A15)</f>
        <v>0</v>
      </c>
      <c r="D15" s="5">
        <f>COUNTIF('TUẦN 27-28'!$J$6:$J$657,'KT PHÒNG'!A15)</f>
        <v>0</v>
      </c>
      <c r="E15" s="5">
        <f>COUNTIF('TUẦN 27-28'!$K$6:$K$657,'KT PHÒNG'!A15)</f>
        <v>0</v>
      </c>
      <c r="F15" s="5">
        <f>COUNTIF('TUẦN 27-28'!$L$6:$L$657,'KT PHÒNG'!A15)</f>
        <v>0</v>
      </c>
      <c r="G15" s="5">
        <f>COUNTIF('TUẦN 27-28'!$M$6:$M$657,'KT PHÒNG'!A15)</f>
        <v>0</v>
      </c>
      <c r="H15" s="5">
        <f>COUNTIF('TUẦN 27-28'!$N$6:$N$657,'KT PHÒNG'!A15)</f>
        <v>0</v>
      </c>
      <c r="I15" s="5">
        <f>COUNTIF('TUẦN 27-28'!$O$6:$O$657,'KT PHÒNG'!A15)</f>
        <v>0</v>
      </c>
      <c r="J15" s="5">
        <f>COUNTIF('TUẦN 27-28'!$P$6:$P$657,'KT PHÒNG'!A15)</f>
        <v>0</v>
      </c>
      <c r="K15" s="5">
        <f>COUNTIF('TUẦN 27-28'!$Q$6:$Q$657,'KT PHÒNG'!A15)</f>
        <v>0</v>
      </c>
      <c r="L15" s="5">
        <f>COUNTIF('TUẦN 27-28'!$R$6:$R$657,'KT PHÒNG'!A15)</f>
        <v>0</v>
      </c>
      <c r="M15" s="5">
        <f>COUNTIF('TUẦN 27-28'!$S$6:$S$657,'KT PHÒNG'!A15)</f>
        <v>0</v>
      </c>
      <c r="N15" s="5">
        <f>COUNTIF('TUẦN 27-28'!$T$6:$T$657,'KT PHÒNG'!A15)</f>
        <v>0</v>
      </c>
      <c r="O15" s="5">
        <f>COUNTIF('TUẦN 27-28'!$U$6:$U$657,'KT PHÒNG'!A15)</f>
        <v>0</v>
      </c>
      <c r="P15" s="5">
        <f>COUNTIF('TUẦN 27-28'!$V$5:$V$657,'KT PHÒNG'!A15)</f>
        <v>0</v>
      </c>
      <c r="Q15" s="5">
        <f>COUNTIF('TUẦN 27-28'!$W$8:$W$511,'KT PHÒNG'!A15)</f>
        <v>0</v>
      </c>
      <c r="R15" s="5">
        <f>COUNTIF('TUẦN 27-28'!$X$5:$X$657,'KT PHÒNG'!A15)</f>
        <v>2</v>
      </c>
      <c r="S15" s="5">
        <f>COUNTIF('TUẦN 27-28'!$Y$5:$Y$657,'KT PHÒNG'!A15)</f>
        <v>0</v>
      </c>
      <c r="T15" s="5">
        <f>COUNTIF('TUẦN 27-28'!$Z$5:$Z$657,'KT PHÒNG'!A15)</f>
        <v>0</v>
      </c>
      <c r="U15" s="5">
        <f>COUNTIF('TUẦN 27-28'!$AA$5:$AA$657,'KT PHÒNG'!A15)</f>
        <v>0</v>
      </c>
      <c r="V15" s="5">
        <f>COUNTIF('TUẦN 27-28'!$AB$8:$AB$529,'KT PHÒNG'!A15)</f>
        <v>0</v>
      </c>
    </row>
    <row r="16" spans="1:22">
      <c r="A16" s="4">
        <v>105</v>
      </c>
      <c r="B16" s="5">
        <f>COUNTIF('TUẦN 27-28'!$H$6:$H$657,'KT PHÒNG'!A16)</f>
        <v>1</v>
      </c>
      <c r="C16" s="5">
        <f>COUNTIF('TUẦN 27-28'!$I$6:$I$657,'KT PHÒNG'!A16)</f>
        <v>1</v>
      </c>
      <c r="D16" s="5">
        <f>COUNTIF('TUẦN 27-28'!$J$6:$J$657,'KT PHÒNG'!A16)</f>
        <v>0</v>
      </c>
      <c r="E16" s="5">
        <f>COUNTIF('TUẦN 27-28'!$K$6:$K$657,'KT PHÒNG'!A16)</f>
        <v>2</v>
      </c>
      <c r="F16" s="5">
        <f>COUNTIF('TUẦN 27-28'!$L$6:$L$657,'KT PHÒNG'!A16)</f>
        <v>2</v>
      </c>
      <c r="G16" s="5">
        <f>COUNTIF('TUẦN 27-28'!$M$6:$M$657,'KT PHÒNG'!A16)</f>
        <v>0</v>
      </c>
      <c r="H16" s="5">
        <f>COUNTIF('TUẦN 27-28'!$N$6:$N$657,'KT PHÒNG'!A16)</f>
        <v>0</v>
      </c>
      <c r="I16" s="5">
        <f>COUNTIF('TUẦN 27-28'!$O$6:$O$657,'KT PHÒNG'!A16)</f>
        <v>1</v>
      </c>
      <c r="J16" s="5">
        <f>COUNTIF('TUẦN 27-28'!$P$6:$P$657,'KT PHÒNG'!A16)</f>
        <v>1</v>
      </c>
      <c r="K16" s="5">
        <f>COUNTIF('TUẦN 27-28'!$Q$6:$Q$657,'KT PHÒNG'!A16)</f>
        <v>0</v>
      </c>
      <c r="L16" s="5">
        <f>COUNTIF('TUẦN 27-28'!$R$6:$R$657,'KT PHÒNG'!A16)</f>
        <v>2</v>
      </c>
      <c r="M16" s="5">
        <f>COUNTIF('TUẦN 27-28'!$S$6:$S$657,'KT PHÒNG'!A16)</f>
        <v>2</v>
      </c>
      <c r="N16" s="5">
        <f>COUNTIF('TUẦN 27-28'!$T$6:$T$657,'KT PHÒNG'!A16)</f>
        <v>0</v>
      </c>
      <c r="O16" s="5">
        <f>COUNTIF('TUẦN 27-28'!$U$6:$U$657,'KT PHÒNG'!A16)</f>
        <v>0</v>
      </c>
      <c r="P16" s="5">
        <f>COUNTIF('TUẦN 27-28'!$V$5:$V$657,'KT PHÒNG'!A16)</f>
        <v>1</v>
      </c>
      <c r="Q16" s="5">
        <f>COUNTIF('TUẦN 27-28'!$W$8:$W$511,'KT PHÒNG'!A16)</f>
        <v>1</v>
      </c>
      <c r="R16" s="5">
        <f>COUNTIF('TUẦN 27-28'!$X$5:$X$657,'KT PHÒNG'!A16)</f>
        <v>0</v>
      </c>
      <c r="S16" s="5">
        <f>COUNTIF('TUẦN 27-28'!$Y$5:$Y$657,'KT PHÒNG'!A16)</f>
        <v>2</v>
      </c>
      <c r="T16" s="5">
        <f>COUNTIF('TUẦN 27-28'!$Z$5:$Z$657,'KT PHÒNG'!A16)</f>
        <v>2</v>
      </c>
      <c r="U16" s="5">
        <f>COUNTIF('TUẦN 27-28'!$AA$5:$AA$657,'KT PHÒNG'!A16)</f>
        <v>0</v>
      </c>
      <c r="V16" s="5">
        <f>COUNTIF('TUẦN 27-28'!$AB$8:$AB$529,'KT PHÒNG'!A16)</f>
        <v>0</v>
      </c>
    </row>
    <row r="17" spans="1:22" ht="14.25" customHeight="1">
      <c r="A17" s="4" t="s">
        <v>45</v>
      </c>
      <c r="B17" s="5">
        <f>COUNTIF('TUẦN 27-28'!$H$6:$H$657,'KT PHÒNG'!A17)</f>
        <v>0</v>
      </c>
      <c r="C17" s="5">
        <f>COUNTIF('TUẦN 27-28'!$I$6:$I$657,'KT PHÒNG'!A17)</f>
        <v>0</v>
      </c>
      <c r="D17" s="5">
        <f>COUNTIF('TUẦN 27-28'!$J$6:$J$657,'KT PHÒNG'!A17)</f>
        <v>1</v>
      </c>
      <c r="E17" s="5">
        <f>COUNTIF('TUẦN 27-28'!$K$6:$K$657,'KT PHÒNG'!A17)</f>
        <v>0</v>
      </c>
      <c r="F17" s="5">
        <f>COUNTIF('TUẦN 27-28'!$L$6:$L$657,'KT PHÒNG'!A17)</f>
        <v>0</v>
      </c>
      <c r="G17" s="5">
        <f>COUNTIF('TUẦN 27-28'!$M$6:$M$657,'KT PHÒNG'!A17)</f>
        <v>0</v>
      </c>
      <c r="H17" s="5">
        <f>COUNTIF('TUẦN 27-28'!$N$6:$N$657,'KT PHÒNG'!A17)</f>
        <v>0</v>
      </c>
      <c r="I17" s="5">
        <f>COUNTIF('TUẦN 27-28'!$O$6:$O$657,'KT PHÒNG'!A17)</f>
        <v>0</v>
      </c>
      <c r="J17" s="5">
        <f>COUNTIF('TUẦN 27-28'!$P$6:$P$657,'KT PHÒNG'!A17)</f>
        <v>0</v>
      </c>
      <c r="K17" s="5">
        <f>COUNTIF('TUẦN 27-28'!$Q$6:$Q$657,'KT PHÒNG'!A17)</f>
        <v>1</v>
      </c>
      <c r="L17" s="5">
        <f>COUNTIF('TUẦN 27-28'!$R$6:$R$657,'KT PHÒNG'!A17)</f>
        <v>0</v>
      </c>
      <c r="M17" s="5">
        <f>COUNTIF('TUẦN 27-28'!$S$6:$S$657,'KT PHÒNG'!A17)</f>
        <v>0</v>
      </c>
      <c r="N17" s="5">
        <f>COUNTIF('TUẦN 27-28'!$T$6:$T$657,'KT PHÒNG'!A17)</f>
        <v>0</v>
      </c>
      <c r="O17" s="5">
        <f>COUNTIF('TUẦN 27-28'!$U$6:$U$657,'KT PHÒNG'!A17)</f>
        <v>0</v>
      </c>
      <c r="P17" s="5">
        <f>COUNTIF('TUẦN 27-28'!$V$5:$V$657,'KT PHÒNG'!A17)</f>
        <v>0</v>
      </c>
      <c r="Q17" s="5">
        <f>COUNTIF('TUẦN 27-28'!$W$8:$W$511,'KT PHÒNG'!A17)</f>
        <v>0</v>
      </c>
      <c r="R17" s="5">
        <f>COUNTIF('TUẦN 27-28'!$X$5:$X$657,'KT PHÒNG'!A17)</f>
        <v>1</v>
      </c>
      <c r="S17" s="5">
        <f>COUNTIF('TUẦN 27-28'!$Y$5:$Y$657,'KT PHÒNG'!A17)</f>
        <v>0</v>
      </c>
      <c r="T17" s="5">
        <f>COUNTIF('TUẦN 27-28'!$Z$5:$Z$657,'KT PHÒNG'!A17)</f>
        <v>0</v>
      </c>
      <c r="U17" s="5">
        <f>COUNTIF('TUẦN 27-28'!$AA$5:$AA$657,'KT PHÒNG'!A17)</f>
        <v>0</v>
      </c>
      <c r="V17" s="5">
        <f>COUNTIF('TUẦN 27-28'!$AB$8:$AB$529,'KT PHÒNG'!A17)</f>
        <v>0</v>
      </c>
    </row>
    <row r="18" spans="1:22" ht="15.75" customHeight="1">
      <c r="A18" s="4" t="s">
        <v>221</v>
      </c>
      <c r="B18" s="5">
        <f>COUNTIF('TUẦN 27-28'!$H$6:$H$657,'KT PHÒNG'!A18)</f>
        <v>0</v>
      </c>
      <c r="C18" s="5">
        <f>COUNTIF('TUẦN 27-28'!$I$6:$I$657,'KT PHÒNG'!A18)</f>
        <v>0</v>
      </c>
      <c r="D18" s="5">
        <f>COUNTIF('TUẦN 27-28'!$J$6:$J$657,'KT PHÒNG'!A18)</f>
        <v>2</v>
      </c>
      <c r="E18" s="5">
        <f>COUNTIF('TUẦN 27-28'!$K$6:$K$657,'KT PHÒNG'!A18)</f>
        <v>0</v>
      </c>
      <c r="F18" s="5">
        <f>COUNTIF('TUẦN 27-28'!$L$6:$L$657,'KT PHÒNG'!A18)</f>
        <v>0</v>
      </c>
      <c r="G18" s="5">
        <f>COUNTIF('TUẦN 27-28'!$M$6:$M$657,'KT PHÒNG'!A18)</f>
        <v>0</v>
      </c>
      <c r="H18" s="5">
        <f>COUNTIF('TUẦN 27-28'!$N$6:$N$657,'KT PHÒNG'!A18)</f>
        <v>0</v>
      </c>
      <c r="I18" s="5">
        <f>COUNTIF('TUẦN 27-28'!$O$6:$O$657,'KT PHÒNG'!A18)</f>
        <v>0</v>
      </c>
      <c r="J18" s="5">
        <f>COUNTIF('TUẦN 27-28'!$P$6:$P$657,'KT PHÒNG'!A18)</f>
        <v>0</v>
      </c>
      <c r="K18" s="5">
        <f>COUNTIF('TUẦN 27-28'!$Q$6:$Q$657,'KT PHÒNG'!A18)</f>
        <v>1</v>
      </c>
      <c r="L18" s="5">
        <f>COUNTIF('TUẦN 27-28'!$R$6:$R$657,'KT PHÒNG'!A18)</f>
        <v>0</v>
      </c>
      <c r="M18" s="5">
        <f>COUNTIF('TUẦN 27-28'!$S$6:$S$657,'KT PHÒNG'!A18)</f>
        <v>0</v>
      </c>
      <c r="N18" s="5">
        <f>COUNTIF('TUẦN 27-28'!$T$6:$T$657,'KT PHÒNG'!A18)</f>
        <v>0</v>
      </c>
      <c r="O18" s="5">
        <f>COUNTIF('TUẦN 27-28'!$U$6:$U$657,'KT PHÒNG'!A18)</f>
        <v>0</v>
      </c>
      <c r="P18" s="5">
        <f>COUNTIF('TUẦN 27-28'!$V$5:$V$657,'KT PHÒNG'!A18)</f>
        <v>0</v>
      </c>
      <c r="Q18" s="5">
        <f>COUNTIF('TUẦN 27-28'!$W$8:$W$511,'KT PHÒNG'!A18)</f>
        <v>0</v>
      </c>
      <c r="R18" s="5">
        <f>COUNTIF('TUẦN 27-28'!$X$5:$X$657,'KT PHÒNG'!A18)</f>
        <v>2</v>
      </c>
      <c r="S18" s="5">
        <f>COUNTIF('TUẦN 27-28'!$Y$5:$Y$657,'KT PHÒNG'!A18)</f>
        <v>0</v>
      </c>
      <c r="T18" s="5">
        <f>COUNTIF('TUẦN 27-28'!$Z$5:$Z$657,'KT PHÒNG'!A18)</f>
        <v>0</v>
      </c>
      <c r="U18" s="5">
        <f>COUNTIF('TUẦN 27-28'!$AA$5:$AA$657,'KT PHÒNG'!A18)</f>
        <v>0</v>
      </c>
      <c r="V18" s="5">
        <f>COUNTIF('TUẦN 27-28'!$AB$8:$AB$529,'KT PHÒNG'!A18)</f>
        <v>0</v>
      </c>
    </row>
    <row r="19" spans="1:22" ht="32.25" customHeight="1">
      <c r="A19" s="4">
        <v>106</v>
      </c>
      <c r="B19" s="5">
        <f>COUNTIF('TUẦN 27-28'!$H$6:$H$657,'KT PHÒNG'!A19)</f>
        <v>1</v>
      </c>
      <c r="C19" s="5">
        <f>COUNTIF('TUẦN 27-28'!$I$6:$I$657,'KT PHÒNG'!A19)</f>
        <v>1</v>
      </c>
      <c r="D19" s="5">
        <f>COUNTIF('TUẦN 27-28'!$J$6:$J$657,'KT PHÒNG'!A19)</f>
        <v>0</v>
      </c>
      <c r="E19" s="5">
        <f>COUNTIF('TUẦN 27-28'!$K$6:$K$657,'KT PHÒNG'!A19)</f>
        <v>2</v>
      </c>
      <c r="F19" s="5">
        <f>COUNTIF('TUẦN 27-28'!$L$6:$L$657,'KT PHÒNG'!A19)</f>
        <v>2</v>
      </c>
      <c r="G19" s="5">
        <f>COUNTIF('TUẦN 27-28'!$M$6:$M$657,'KT PHÒNG'!A19)</f>
        <v>0</v>
      </c>
      <c r="H19" s="5">
        <f>COUNTIF('TUẦN 27-28'!$N$6:$N$657,'KT PHÒNG'!A19)</f>
        <v>0</v>
      </c>
      <c r="I19" s="5">
        <f>COUNTIF('TUẦN 27-28'!$O$6:$O$657,'KT PHÒNG'!A19)</f>
        <v>1</v>
      </c>
      <c r="J19" s="5">
        <f>COUNTIF('TUẦN 27-28'!$P$6:$P$657,'KT PHÒNG'!A19)</f>
        <v>1</v>
      </c>
      <c r="K19" s="5">
        <f>COUNTIF('TUẦN 27-28'!$Q$6:$Q$657,'KT PHÒNG'!A19)</f>
        <v>0</v>
      </c>
      <c r="L19" s="5">
        <f>COUNTIF('TUẦN 27-28'!$R$6:$R$657,'KT PHÒNG'!A19)</f>
        <v>2</v>
      </c>
      <c r="M19" s="5">
        <f>COUNTIF('TUẦN 27-28'!$S$6:$S$657,'KT PHÒNG'!A19)</f>
        <v>2</v>
      </c>
      <c r="N19" s="5">
        <f>COUNTIF('TUẦN 27-28'!$T$6:$T$657,'KT PHÒNG'!A19)</f>
        <v>0</v>
      </c>
      <c r="O19" s="5">
        <f>COUNTIF('TUẦN 27-28'!$U$6:$U$657,'KT PHÒNG'!A19)</f>
        <v>0</v>
      </c>
      <c r="P19" s="5">
        <f>COUNTIF('TUẦN 27-28'!$V$5:$V$657,'KT PHÒNG'!A19)</f>
        <v>1</v>
      </c>
      <c r="Q19" s="5">
        <f>COUNTIF('TUẦN 27-28'!$W$8:$W$511,'KT PHÒNG'!A19)</f>
        <v>1</v>
      </c>
      <c r="R19" s="5">
        <f>COUNTIF('TUẦN 27-28'!$X$5:$X$657,'KT PHÒNG'!A19)</f>
        <v>0</v>
      </c>
      <c r="S19" s="5">
        <f>COUNTIF('TUẦN 27-28'!$Y$5:$Y$657,'KT PHÒNG'!A19)</f>
        <v>2</v>
      </c>
      <c r="T19" s="5">
        <f>COUNTIF('TUẦN 27-28'!$Z$5:$Z$657,'KT PHÒNG'!A19)</f>
        <v>2</v>
      </c>
      <c r="U19" s="5">
        <f>COUNTIF('TUẦN 27-28'!$AA$5:$AA$657,'KT PHÒNG'!A19)</f>
        <v>0</v>
      </c>
      <c r="V19" s="5">
        <f>COUNTIF('TUẦN 27-28'!$AB$8:$AB$529,'KT PHÒNG'!A19)</f>
        <v>0</v>
      </c>
    </row>
    <row r="20" spans="1:22" ht="15" customHeight="1">
      <c r="A20" s="4" t="s">
        <v>60</v>
      </c>
      <c r="B20" s="5">
        <f>COUNTIF('TUẦN 27-28'!$H$6:$H$657,'KT PHÒNG'!A20)</f>
        <v>0</v>
      </c>
      <c r="C20" s="5">
        <f>COUNTIF('TUẦN 27-28'!$I$6:$I$657,'KT PHÒNG'!A20)</f>
        <v>0</v>
      </c>
      <c r="D20" s="5">
        <f>COUNTIF('TUẦN 27-28'!$J$6:$J$657,'KT PHÒNG'!A20)</f>
        <v>0</v>
      </c>
      <c r="E20" s="5">
        <f>COUNTIF('TUẦN 27-28'!$K$6:$K$657,'KT PHÒNG'!A20)</f>
        <v>0</v>
      </c>
      <c r="F20" s="5">
        <f>COUNTIF('TUẦN 27-28'!$L$6:$L$657,'KT PHÒNG'!A20)</f>
        <v>0</v>
      </c>
      <c r="G20" s="5">
        <f>COUNTIF('TUẦN 27-28'!$M$6:$M$657,'KT PHÒNG'!A20)</f>
        <v>0</v>
      </c>
      <c r="H20" s="5">
        <f>COUNTIF('TUẦN 27-28'!$N$6:$N$657,'KT PHÒNG'!A20)</f>
        <v>0</v>
      </c>
      <c r="I20" s="5">
        <f>COUNTIF('TUẦN 27-28'!$O$6:$O$657,'KT PHÒNG'!A20)</f>
        <v>0</v>
      </c>
      <c r="J20" s="5">
        <f>COUNTIF('TUẦN 27-28'!$P$6:$P$657,'KT PHÒNG'!A20)</f>
        <v>0</v>
      </c>
      <c r="K20" s="5">
        <f>COUNTIF('TUẦN 27-28'!$Q$6:$Q$657,'KT PHÒNG'!A20)</f>
        <v>0</v>
      </c>
      <c r="L20" s="5">
        <f>COUNTIF('TUẦN 27-28'!$R$6:$R$657,'KT PHÒNG'!A20)</f>
        <v>0</v>
      </c>
      <c r="M20" s="5">
        <f>COUNTIF('TUẦN 27-28'!$S$6:$S$657,'KT PHÒNG'!A20)</f>
        <v>0</v>
      </c>
      <c r="N20" s="5">
        <f>COUNTIF('TUẦN 27-28'!$T$6:$T$657,'KT PHÒNG'!A20)</f>
        <v>0</v>
      </c>
      <c r="O20" s="5">
        <f>COUNTIF('TUẦN 27-28'!$U$6:$U$657,'KT PHÒNG'!A20)</f>
        <v>0</v>
      </c>
      <c r="P20" s="5">
        <f>COUNTIF('TUẦN 27-28'!$V$5:$V$657,'KT PHÒNG'!A20)</f>
        <v>0</v>
      </c>
      <c r="Q20" s="5">
        <f>COUNTIF('TUẦN 27-28'!$W$8:$W$511,'KT PHÒNG'!A20)</f>
        <v>0</v>
      </c>
      <c r="R20" s="5">
        <f>COUNTIF('TUẦN 27-28'!$X$5:$X$657,'KT PHÒNG'!A20)</f>
        <v>1</v>
      </c>
      <c r="S20" s="5">
        <f>COUNTIF('TUẦN 27-28'!$Y$5:$Y$657,'KT PHÒNG'!A20)</f>
        <v>0</v>
      </c>
      <c r="T20" s="5">
        <f>COUNTIF('TUẦN 27-28'!$Z$5:$Z$657,'KT PHÒNG'!A20)</f>
        <v>0</v>
      </c>
      <c r="U20" s="5">
        <f>COUNTIF('TUẦN 27-28'!$AA$5:$AA$657,'KT PHÒNG'!A20)</f>
        <v>0</v>
      </c>
      <c r="V20" s="5">
        <f>COUNTIF('TUẦN 27-28'!$AB$8:$AB$529,'KT PHÒNG'!A20)</f>
        <v>0</v>
      </c>
    </row>
    <row r="21" spans="1:22" ht="18" customHeight="1">
      <c r="A21" s="4" t="s">
        <v>222</v>
      </c>
      <c r="B21" s="5">
        <f>COUNTIF('TUẦN 27-28'!$H$6:$H$657,'KT PHÒNG'!A21)</f>
        <v>0</v>
      </c>
      <c r="C21" s="5">
        <f>COUNTIF('TUẦN 27-28'!$I$6:$I$657,'KT PHÒNG'!A21)</f>
        <v>0</v>
      </c>
      <c r="D21" s="5">
        <f>COUNTIF('TUẦN 27-28'!$J$6:$J$657,'KT PHÒNG'!A21)</f>
        <v>0</v>
      </c>
      <c r="E21" s="5">
        <f>COUNTIF('TUẦN 27-28'!$K$6:$K$657,'KT PHÒNG'!A21)</f>
        <v>0</v>
      </c>
      <c r="F21" s="5">
        <f>COUNTIF('TUẦN 27-28'!$L$6:$L$657,'KT PHÒNG'!A21)</f>
        <v>0</v>
      </c>
      <c r="G21" s="5">
        <f>COUNTIF('TUẦN 27-28'!$M$6:$M$657,'KT PHÒNG'!A21)</f>
        <v>0</v>
      </c>
      <c r="H21" s="5">
        <f>COUNTIF('TUẦN 27-28'!$N$6:$N$657,'KT PHÒNG'!A21)</f>
        <v>0</v>
      </c>
      <c r="I21" s="5">
        <f>COUNTIF('TUẦN 27-28'!$O$6:$O$657,'KT PHÒNG'!A21)</f>
        <v>0</v>
      </c>
      <c r="J21" s="5">
        <f>COUNTIF('TUẦN 27-28'!$P$6:$P$657,'KT PHÒNG'!A21)</f>
        <v>0</v>
      </c>
      <c r="K21" s="5">
        <f>COUNTIF('TUẦN 27-28'!$Q$6:$Q$657,'KT PHÒNG'!A21)</f>
        <v>0</v>
      </c>
      <c r="L21" s="5">
        <f>COUNTIF('TUẦN 27-28'!$R$6:$R$657,'KT PHÒNG'!A21)</f>
        <v>0</v>
      </c>
      <c r="M21" s="5">
        <f>COUNTIF('TUẦN 27-28'!$S$6:$S$657,'KT PHÒNG'!A21)</f>
        <v>0</v>
      </c>
      <c r="N21" s="5">
        <f>COUNTIF('TUẦN 27-28'!$T$6:$T$657,'KT PHÒNG'!A21)</f>
        <v>0</v>
      </c>
      <c r="O21" s="5">
        <f>COUNTIF('TUẦN 27-28'!$U$6:$U$657,'KT PHÒNG'!A21)</f>
        <v>0</v>
      </c>
      <c r="P21" s="5">
        <f>COUNTIF('TUẦN 27-28'!$V$5:$V$657,'KT PHÒNG'!A21)</f>
        <v>0</v>
      </c>
      <c r="Q21" s="5">
        <f>COUNTIF('TUẦN 27-28'!$W$8:$W$511,'KT PHÒNG'!A21)</f>
        <v>0</v>
      </c>
      <c r="R21" s="5">
        <f>COUNTIF('TUẦN 27-28'!$X$5:$X$657,'KT PHÒNG'!A21)</f>
        <v>0</v>
      </c>
      <c r="S21" s="5">
        <f>COUNTIF('TUẦN 27-28'!$Y$5:$Y$657,'KT PHÒNG'!A21)</f>
        <v>0</v>
      </c>
      <c r="T21" s="5">
        <f>COUNTIF('TUẦN 27-28'!$Z$5:$Z$657,'KT PHÒNG'!A21)</f>
        <v>0</v>
      </c>
      <c r="U21" s="5">
        <f>COUNTIF('TUẦN 27-28'!$AA$5:$AA$657,'KT PHÒNG'!A21)</f>
        <v>0</v>
      </c>
      <c r="V21" s="5">
        <f>COUNTIF('TUẦN 27-28'!$AB$8:$AB$529,'KT PHÒNG'!A21)</f>
        <v>0</v>
      </c>
    </row>
    <row r="22" spans="1:22" ht="18" customHeight="1">
      <c r="A22" s="4" t="s">
        <v>554</v>
      </c>
      <c r="B22" s="5">
        <f>COUNTIF('TUẦN 27-28'!$H$6:$H$657,'KT PHÒNG'!A22)</f>
        <v>1</v>
      </c>
      <c r="C22" s="5">
        <f>COUNTIF('TUẦN 27-28'!$I$6:$I$657,'KT PHÒNG'!A22)</f>
        <v>1</v>
      </c>
      <c r="D22" s="5">
        <f>COUNTIF('TUẦN 27-28'!$J$6:$J$657,'KT PHÒNG'!A22)</f>
        <v>1</v>
      </c>
      <c r="E22" s="5">
        <f>COUNTIF('TUẦN 27-28'!$K$6:$K$657,'KT PHÒNG'!A22)</f>
        <v>1</v>
      </c>
      <c r="F22" s="5">
        <f>COUNTIF('TUẦN 27-28'!$L$6:$L$657,'KT PHÒNG'!A22)</f>
        <v>1</v>
      </c>
      <c r="G22" s="5">
        <f>COUNTIF('TUẦN 27-28'!$M$6:$M$657,'KT PHÒNG'!A22)</f>
        <v>0</v>
      </c>
      <c r="H22" s="5">
        <f>COUNTIF('TUẦN 27-28'!$N$6:$N$657,'KT PHÒNG'!A22)</f>
        <v>0</v>
      </c>
      <c r="I22" s="5">
        <f>COUNTIF('TUẦN 27-28'!$O$6:$O$657,'KT PHÒNG'!A22)</f>
        <v>1</v>
      </c>
      <c r="J22" s="5">
        <f>COUNTIF('TUẦN 27-28'!$P$6:$P$657,'KT PHÒNG'!A22)</f>
        <v>1</v>
      </c>
      <c r="K22" s="5">
        <f>COUNTIF('TUẦN 27-28'!$Q$6:$Q$657,'KT PHÒNG'!A22)</f>
        <v>1</v>
      </c>
      <c r="L22" s="5">
        <f>COUNTIF('TUẦN 27-28'!$R$6:$R$657,'KT PHÒNG'!A22)</f>
        <v>1</v>
      </c>
      <c r="M22" s="5">
        <f>COUNTIF('TUẦN 27-28'!$S$6:$S$657,'KT PHÒNG'!A22)</f>
        <v>1</v>
      </c>
      <c r="N22" s="5">
        <f>COUNTIF('TUẦN 27-28'!$T$6:$T$657,'KT PHÒNG'!A22)</f>
        <v>0</v>
      </c>
      <c r="O22" s="5">
        <f>COUNTIF('TUẦN 27-28'!$U$6:$U$657,'KT PHÒNG'!A22)</f>
        <v>0</v>
      </c>
      <c r="P22" s="5">
        <f>COUNTIF('TUẦN 27-28'!$V$5:$V$657,'KT PHÒNG'!A22)</f>
        <v>0</v>
      </c>
      <c r="Q22" s="5">
        <f>COUNTIF('TUẦN 27-28'!$W$8:$W$511,'KT PHÒNG'!A22)</f>
        <v>1</v>
      </c>
      <c r="R22" s="5">
        <f>COUNTIF('TUẦN 27-28'!$X$5:$X$657,'KT PHÒNG'!A22)</f>
        <v>1</v>
      </c>
      <c r="S22" s="5">
        <f>COUNTIF('TUẦN 27-28'!$Y$5:$Y$657,'KT PHÒNG'!A22)</f>
        <v>1</v>
      </c>
      <c r="T22" s="5">
        <f>COUNTIF('TUẦN 27-28'!$Z$5:$Z$657,'KT PHÒNG'!A22)</f>
        <v>1</v>
      </c>
      <c r="U22" s="5">
        <f>COUNTIF('TUẦN 27-28'!$AA$5:$AA$657,'KT PHÒNG'!A22)</f>
        <v>0</v>
      </c>
      <c r="V22" s="5">
        <f>COUNTIF('TUẦN 27-28'!$AB$8:$AB$529,'KT PHÒNG'!A22)</f>
        <v>0</v>
      </c>
    </row>
    <row r="23" spans="1:22" ht="18" customHeight="1">
      <c r="A23" s="4" t="s">
        <v>628</v>
      </c>
      <c r="B23" s="5">
        <f>COUNTIF('TUẦN 27-28'!$H$6:$H$657,'KT PHÒNG'!A23)</f>
        <v>1</v>
      </c>
      <c r="C23" s="5">
        <f>COUNTIF('TUẦN 27-28'!$I$6:$I$657,'KT PHÒNG'!A23)</f>
        <v>1</v>
      </c>
      <c r="D23" s="5">
        <f>COUNTIF('TUẦN 27-28'!$J$6:$J$657,'KT PHÒNG'!A23)</f>
        <v>1</v>
      </c>
      <c r="E23" s="5">
        <f>COUNTIF('TUẦN 27-28'!$K$6:$K$657,'KT PHÒNG'!A23)</f>
        <v>1</v>
      </c>
      <c r="F23" s="5">
        <f>COUNTIF('TUẦN 27-28'!$L$6:$L$657,'KT PHÒNG'!A23)</f>
        <v>1</v>
      </c>
      <c r="G23" s="5">
        <f>COUNTIF('TUẦN 27-28'!$M$6:$M$657,'KT PHÒNG'!A23)</f>
        <v>0</v>
      </c>
      <c r="H23" s="5">
        <f>COUNTIF('TUẦN 27-28'!$N$6:$N$657,'KT PHÒNG'!A23)</f>
        <v>0</v>
      </c>
      <c r="I23" s="5">
        <f>COUNTIF('TUẦN 27-28'!$O$6:$O$657,'KT PHÒNG'!A23)</f>
        <v>1</v>
      </c>
      <c r="J23" s="5">
        <f>COUNTIF('TUẦN 27-28'!$P$6:$P$657,'KT PHÒNG'!A23)</f>
        <v>1</v>
      </c>
      <c r="K23" s="5">
        <f>COUNTIF('TUẦN 27-28'!$Q$6:$Q$657,'KT PHÒNG'!A23)</f>
        <v>1</v>
      </c>
      <c r="L23" s="5">
        <f>COUNTIF('TUẦN 27-28'!$R$6:$R$657,'KT PHÒNG'!A23)</f>
        <v>1</v>
      </c>
      <c r="M23" s="5">
        <f>COUNTIF('TUẦN 27-28'!$S$6:$S$657,'KT PHÒNG'!A23)</f>
        <v>1</v>
      </c>
      <c r="N23" s="5">
        <f>COUNTIF('TUẦN 27-28'!$T$6:$T$657,'KT PHÒNG'!A23)</f>
        <v>0</v>
      </c>
      <c r="O23" s="5">
        <f>COUNTIF('TUẦN 27-28'!$U$6:$U$657,'KT PHÒNG'!A23)</f>
        <v>0</v>
      </c>
      <c r="P23" s="5">
        <f>COUNTIF('TUẦN 27-28'!$V$5:$V$657,'KT PHÒNG'!A23)</f>
        <v>1</v>
      </c>
      <c r="Q23" s="5">
        <f>COUNTIF('TUẦN 27-28'!$W$8:$W$511,'KT PHÒNG'!A23)</f>
        <v>1</v>
      </c>
      <c r="R23" s="5">
        <f>COUNTIF('TUẦN 27-28'!$X$5:$X$657,'KT PHÒNG'!A23)</f>
        <v>1</v>
      </c>
      <c r="S23" s="5">
        <f>COUNTIF('TUẦN 27-28'!$Y$5:$Y$657,'KT PHÒNG'!A23)</f>
        <v>1</v>
      </c>
      <c r="T23" s="5">
        <f>COUNTIF('TUẦN 27-28'!$Z$5:$Z$657,'KT PHÒNG'!A23)</f>
        <v>1</v>
      </c>
      <c r="U23" s="5">
        <f>COUNTIF('TUẦN 27-28'!$AA$5:$AA$657,'KT PHÒNG'!A23)</f>
        <v>0</v>
      </c>
      <c r="V23" s="5">
        <f>COUNTIF('TUẦN 27-28'!$AB$8:$AB$529,'KT PHÒNG'!A23)</f>
        <v>0</v>
      </c>
    </row>
    <row r="24" spans="1:22" ht="18.75" customHeight="1">
      <c r="A24" s="4" t="s">
        <v>95</v>
      </c>
      <c r="B24" s="5">
        <f>COUNTIF('TUẦN 27-28'!$H$6:$H$657,'KT PHÒNG'!A24)</f>
        <v>1</v>
      </c>
      <c r="C24" s="5">
        <f>COUNTIF('TUẦN 27-28'!$I$6:$I$657,'KT PHÒNG'!A24)</f>
        <v>1</v>
      </c>
      <c r="D24" s="5">
        <f>COUNTIF('TUẦN 27-28'!$J$6:$J$657,'KT PHÒNG'!A24)</f>
        <v>1</v>
      </c>
      <c r="E24" s="5">
        <f>COUNTIF('TUẦN 27-28'!$K$6:$K$657,'KT PHÒNG'!A24)</f>
        <v>1</v>
      </c>
      <c r="F24" s="5">
        <f>COUNTIF('TUẦN 27-28'!$L$6:$L$657,'KT PHÒNG'!A24)</f>
        <v>1</v>
      </c>
      <c r="G24" s="5">
        <f>COUNTIF('TUẦN 27-28'!$M$6:$M$657,'KT PHÒNG'!A24)</f>
        <v>0</v>
      </c>
      <c r="H24" s="5">
        <f>COUNTIF('TUẦN 27-28'!$N$6:$N$657,'KT PHÒNG'!A24)</f>
        <v>0</v>
      </c>
      <c r="I24" s="5">
        <f>COUNTIF('TUẦN 27-28'!$O$6:$O$657,'KT PHÒNG'!A24)</f>
        <v>1</v>
      </c>
      <c r="J24" s="5">
        <f>COUNTIF('TUẦN 27-28'!$P$6:$P$657,'KT PHÒNG'!A24)</f>
        <v>1</v>
      </c>
      <c r="K24" s="5">
        <f>COUNTIF('TUẦN 27-28'!$Q$6:$Q$657,'KT PHÒNG'!A24)</f>
        <v>1</v>
      </c>
      <c r="L24" s="5">
        <f>COUNTIF('TUẦN 27-28'!$R$6:$R$657,'KT PHÒNG'!A24)</f>
        <v>1</v>
      </c>
      <c r="M24" s="5">
        <f>COUNTIF('TUẦN 27-28'!$S$6:$S$657,'KT PHÒNG'!A24)</f>
        <v>1</v>
      </c>
      <c r="N24" s="5">
        <f>COUNTIF('TUẦN 27-28'!$T$6:$T$657,'KT PHÒNG'!A24)</f>
        <v>0</v>
      </c>
      <c r="O24" s="5">
        <f>COUNTIF('TUẦN 27-28'!$U$6:$U$657,'KT PHÒNG'!A24)</f>
        <v>0</v>
      </c>
      <c r="P24" s="5">
        <f>COUNTIF('TUẦN 27-28'!$V$5:$V$657,'KT PHÒNG'!A24)</f>
        <v>1</v>
      </c>
      <c r="Q24" s="5">
        <f>COUNTIF('TUẦN 27-28'!$W$8:$W$511,'KT PHÒNG'!A24)</f>
        <v>1</v>
      </c>
      <c r="R24" s="5">
        <f>COUNTIF('TUẦN 27-28'!$X$5:$X$657,'KT PHÒNG'!A24)</f>
        <v>1</v>
      </c>
      <c r="S24" s="5">
        <f>COUNTIF('TUẦN 27-28'!$Y$5:$Y$657,'KT PHÒNG'!A24)</f>
        <v>0</v>
      </c>
      <c r="T24" s="5">
        <f>COUNTIF('TUẦN 27-28'!$Z$5:$Z$657,'KT PHÒNG'!A24)</f>
        <v>1</v>
      </c>
      <c r="U24" s="5">
        <f>COUNTIF('TUẦN 27-28'!$AA$5:$AA$657,'KT PHÒNG'!A24)</f>
        <v>0</v>
      </c>
      <c r="V24" s="5">
        <f>COUNTIF('TUẦN 27-28'!$AB$8:$AB$529,'KT PHÒNG'!A24)</f>
        <v>0</v>
      </c>
    </row>
    <row r="25" spans="1:22" ht="16.5" customHeight="1">
      <c r="A25" s="4" t="s">
        <v>89</v>
      </c>
      <c r="B25" s="5">
        <f>COUNTIF('TUẦN 27-28'!$H$6:$H$657,'KT PHÒNG'!A25)</f>
        <v>1</v>
      </c>
      <c r="C25" s="5">
        <f>COUNTIF('TUẦN 27-28'!$I$6:$I$657,'KT PHÒNG'!A25)</f>
        <v>1</v>
      </c>
      <c r="D25" s="5">
        <f>COUNTIF('TUẦN 27-28'!$J$6:$J$657,'KT PHÒNG'!A25)</f>
        <v>1</v>
      </c>
      <c r="E25" s="5">
        <f>COUNTIF('TUẦN 27-28'!$K$6:$K$657,'KT PHÒNG'!A25)</f>
        <v>0</v>
      </c>
      <c r="F25" s="5">
        <f>COUNTIF('TUẦN 27-28'!$L$6:$L$657,'KT PHÒNG'!A25)</f>
        <v>0</v>
      </c>
      <c r="G25" s="5">
        <f>COUNTIF('TUẦN 27-28'!$M$6:$M$657,'KT PHÒNG'!A25)</f>
        <v>0</v>
      </c>
      <c r="H25" s="5">
        <f>COUNTIF('TUẦN 27-28'!$N$6:$N$657,'KT PHÒNG'!A25)</f>
        <v>0</v>
      </c>
      <c r="I25" s="5">
        <f>COUNTIF('TUẦN 27-28'!$O$6:$O$657,'KT PHÒNG'!A25)</f>
        <v>0</v>
      </c>
      <c r="J25" s="5">
        <f>COUNTIF('TUẦN 27-28'!$P$6:$P$657,'KT PHÒNG'!A25)</f>
        <v>2</v>
      </c>
      <c r="K25" s="5">
        <f>COUNTIF('TUẦN 27-28'!$Q$6:$Q$657,'KT PHÒNG'!A25)</f>
        <v>1</v>
      </c>
      <c r="L25" s="5">
        <f>COUNTIF('TUẦN 27-28'!$R$6:$R$657,'KT PHÒNG'!A25)</f>
        <v>1</v>
      </c>
      <c r="M25" s="5">
        <f>COUNTIF('TUẦN 27-28'!$S$6:$S$657,'KT PHÒNG'!A25)</f>
        <v>1</v>
      </c>
      <c r="N25" s="5">
        <f>COUNTIF('TUẦN 27-28'!$T$6:$T$657,'KT PHÒNG'!A25)</f>
        <v>0</v>
      </c>
      <c r="O25" s="5">
        <f>COUNTIF('TUẦN 27-28'!$U$6:$U$657,'KT PHÒNG'!A25)</f>
        <v>0</v>
      </c>
      <c r="P25" s="5">
        <f>COUNTIF('TUẦN 27-28'!$V$5:$V$657,'KT PHÒNG'!A25)</f>
        <v>2</v>
      </c>
      <c r="Q25" s="5">
        <f>COUNTIF('TUẦN 27-28'!$W$8:$W$511,'KT PHÒNG'!A25)</f>
        <v>1</v>
      </c>
      <c r="R25" s="5">
        <f>COUNTIF('TUẦN 27-28'!$X$5:$X$657,'KT PHÒNG'!A25)</f>
        <v>1</v>
      </c>
      <c r="S25" s="5">
        <f>COUNTIF('TUẦN 27-28'!$Y$5:$Y$657,'KT PHÒNG'!A25)</f>
        <v>1</v>
      </c>
      <c r="T25" s="5">
        <f>COUNTIF('TUẦN 27-28'!$Z$5:$Z$657,'KT PHÒNG'!A25)</f>
        <v>0</v>
      </c>
      <c r="U25" s="5">
        <f>COUNTIF('TUẦN 27-28'!$AA$5:$AA$657,'KT PHÒNG'!A25)</f>
        <v>0</v>
      </c>
      <c r="V25" s="5">
        <f>COUNTIF('TUẦN 27-28'!$AB$8:$AB$529,'KT PHÒNG'!A25)</f>
        <v>0</v>
      </c>
    </row>
    <row r="26" spans="1:22" ht="19.5" customHeight="1">
      <c r="A26" s="4" t="s">
        <v>94</v>
      </c>
      <c r="B26" s="5">
        <f>COUNTIF('TUẦN 27-28'!$H$6:$H$657,'KT PHÒNG'!A26)</f>
        <v>0</v>
      </c>
      <c r="C26" s="5">
        <f>COUNTIF('TUẦN 27-28'!$I$6:$I$657,'KT PHÒNG'!A26)</f>
        <v>1</v>
      </c>
      <c r="D26" s="5">
        <f>COUNTIF('TUẦN 27-28'!$J$6:$J$657,'KT PHÒNG'!A26)</f>
        <v>1</v>
      </c>
      <c r="E26" s="5">
        <f>COUNTIF('TUẦN 27-28'!$K$6:$K$657,'KT PHÒNG'!A26)</f>
        <v>1</v>
      </c>
      <c r="F26" s="5">
        <f>COUNTIF('TUẦN 27-28'!$L$6:$L$657,'KT PHÒNG'!A26)</f>
        <v>1</v>
      </c>
      <c r="G26" s="5">
        <f>COUNTIF('TUẦN 27-28'!$M$6:$M$657,'KT PHÒNG'!A26)</f>
        <v>0</v>
      </c>
      <c r="H26" s="5">
        <f>COUNTIF('TUẦN 27-28'!$N$6:$N$657,'KT PHÒNG'!A26)</f>
        <v>0</v>
      </c>
      <c r="I26" s="5">
        <f>COUNTIF('TUẦN 27-28'!$O$6:$O$657,'KT PHÒNG'!A26)</f>
        <v>1</v>
      </c>
      <c r="J26" s="5">
        <f>COUNTIF('TUẦN 27-28'!$P$6:$P$657,'KT PHÒNG'!A26)</f>
        <v>1</v>
      </c>
      <c r="K26" s="5">
        <f>COUNTIF('TUẦN 27-28'!$Q$6:$Q$657,'KT PHÒNG'!A26)</f>
        <v>1</v>
      </c>
      <c r="L26" s="5">
        <f>COUNTIF('TUẦN 27-28'!$R$6:$R$657,'KT PHÒNG'!A26)</f>
        <v>1</v>
      </c>
      <c r="M26" s="5">
        <f>COUNTIF('TUẦN 27-28'!$S$6:$S$657,'KT PHÒNG'!A26)</f>
        <v>1</v>
      </c>
      <c r="N26" s="5">
        <f>COUNTIF('TUẦN 27-28'!$T$6:$T$657,'KT PHÒNG'!A26)</f>
        <v>0</v>
      </c>
      <c r="O26" s="5">
        <f>COUNTIF('TUẦN 27-28'!$U$6:$U$657,'KT PHÒNG'!A26)</f>
        <v>0</v>
      </c>
      <c r="P26" s="5">
        <f>COUNTIF('TUẦN 27-28'!$V$5:$V$657,'KT PHÒNG'!A26)</f>
        <v>1</v>
      </c>
      <c r="Q26" s="5">
        <f>COUNTIF('TUẦN 27-28'!$W$8:$W$511,'KT PHÒNG'!A26)</f>
        <v>1</v>
      </c>
      <c r="R26" s="5">
        <f>COUNTIF('TUẦN 27-28'!$X$5:$X$657,'KT PHÒNG'!A26)</f>
        <v>1</v>
      </c>
      <c r="S26" s="5">
        <f>COUNTIF('TUẦN 27-28'!$Y$5:$Y$657,'KT PHÒNG'!A26)</f>
        <v>1</v>
      </c>
      <c r="T26" s="5">
        <f>COUNTIF('TUẦN 27-28'!$Z$5:$Z$657,'KT PHÒNG'!A26)</f>
        <v>2</v>
      </c>
      <c r="U26" s="5">
        <f>COUNTIF('TUẦN 27-28'!$AA$5:$AA$657,'KT PHÒNG'!A26)</f>
        <v>0</v>
      </c>
      <c r="V26" s="5">
        <f>COUNTIF('TUẦN 27-28'!$AB$8:$AB$529,'KT PHÒNG'!A26)</f>
        <v>0</v>
      </c>
    </row>
    <row r="27" spans="1:22" ht="16.5" customHeight="1">
      <c r="A27" s="4" t="s">
        <v>90</v>
      </c>
      <c r="B27" s="5">
        <f>COUNTIF('TUẦN 27-28'!$H$6:$H$657,'KT PHÒNG'!A27)</f>
        <v>1</v>
      </c>
      <c r="C27" s="5">
        <f>COUNTIF('TUẦN 27-28'!$I$6:$I$657,'KT PHÒNG'!A27)</f>
        <v>1</v>
      </c>
      <c r="D27" s="5">
        <f>COUNTIF('TUẦN 27-28'!$J$6:$J$657,'KT PHÒNG'!A27)</f>
        <v>1</v>
      </c>
      <c r="E27" s="5">
        <f>COUNTIF('TUẦN 27-28'!$K$6:$K$657,'KT PHÒNG'!A27)</f>
        <v>1</v>
      </c>
      <c r="F27" s="5">
        <f>COUNTIF('TUẦN 27-28'!$L$6:$L$657,'KT PHÒNG'!A27)</f>
        <v>1</v>
      </c>
      <c r="G27" s="5">
        <f>COUNTIF('TUẦN 27-28'!$M$6:$M$657,'KT PHÒNG'!A27)</f>
        <v>0</v>
      </c>
      <c r="H27" s="5">
        <f>COUNTIF('TUẦN 27-28'!$N$6:$N$657,'KT PHÒNG'!A27)</f>
        <v>0</v>
      </c>
      <c r="I27" s="5">
        <f>COUNTIF('TUẦN 27-28'!$O$6:$O$657,'KT PHÒNG'!A27)</f>
        <v>1</v>
      </c>
      <c r="J27" s="5">
        <f>COUNTIF('TUẦN 27-28'!$P$6:$P$657,'KT PHÒNG'!A27)</f>
        <v>1</v>
      </c>
      <c r="K27" s="5">
        <f>COUNTIF('TUẦN 27-28'!$Q$6:$Q$657,'KT PHÒNG'!A27)</f>
        <v>0</v>
      </c>
      <c r="L27" s="5">
        <f>COUNTIF('TUẦN 27-28'!$R$6:$R$657,'KT PHÒNG'!A27)</f>
        <v>1</v>
      </c>
      <c r="M27" s="5">
        <f>COUNTIF('TUẦN 27-28'!$S$6:$S$657,'KT PHÒNG'!A27)</f>
        <v>0</v>
      </c>
      <c r="N27" s="5">
        <f>COUNTIF('TUẦN 27-28'!$T$6:$T$657,'KT PHÒNG'!A27)</f>
        <v>0</v>
      </c>
      <c r="O27" s="5">
        <f>COUNTIF('TUẦN 27-28'!$U$6:$U$657,'KT PHÒNG'!A27)</f>
        <v>0</v>
      </c>
      <c r="P27" s="5">
        <f>COUNTIF('TUẦN 27-28'!$V$5:$V$657,'KT PHÒNG'!A27)</f>
        <v>1</v>
      </c>
      <c r="Q27" s="5">
        <f>COUNTIF('TUẦN 27-28'!$W$8:$W$511,'KT PHÒNG'!A27)</f>
        <v>1</v>
      </c>
      <c r="R27" s="5">
        <f>COUNTIF('TUẦN 27-28'!$X$5:$X$657,'KT PHÒNG'!A27)</f>
        <v>1</v>
      </c>
      <c r="S27" s="5">
        <f>COUNTIF('TUẦN 27-28'!$Y$5:$Y$657,'KT PHÒNG'!A27)</f>
        <v>1</v>
      </c>
      <c r="T27" s="5">
        <f>COUNTIF('TUẦN 27-28'!$Z$5:$Z$657,'KT PHÒNG'!A27)</f>
        <v>4</v>
      </c>
      <c r="U27" s="5">
        <f>COUNTIF('TUẦN 27-28'!$AA$5:$AA$657,'KT PHÒNG'!A27)</f>
        <v>0</v>
      </c>
      <c r="V27" s="5">
        <f>COUNTIF('TUẦN 27-28'!$AB$8:$AB$529,'KT PHÒNG'!A27)</f>
        <v>0</v>
      </c>
    </row>
    <row r="28" spans="1:22" ht="22.5" customHeight="1">
      <c r="A28" s="4" t="s">
        <v>33</v>
      </c>
      <c r="B28" s="5">
        <f>COUNTIF('TUẦN 27-28'!$H$6:$H$657,'KT PHÒNG'!A28)</f>
        <v>2</v>
      </c>
      <c r="C28" s="5">
        <f>COUNTIF('TUẦN 27-28'!$I$6:$I$657,'KT PHÒNG'!A28)</f>
        <v>2</v>
      </c>
      <c r="D28" s="5">
        <f>COUNTIF('TUẦN 27-28'!$J$6:$J$657,'KT PHÒNG'!A28)</f>
        <v>1</v>
      </c>
      <c r="E28" s="5">
        <f>COUNTIF('TUẦN 27-28'!$K$6:$K$657,'KT PHÒNG'!A28)</f>
        <v>1</v>
      </c>
      <c r="F28" s="5">
        <f>COUNTIF('TUẦN 27-28'!$L$6:$L$657,'KT PHÒNG'!A28)</f>
        <v>1</v>
      </c>
      <c r="G28" s="5">
        <f>COUNTIF('TUẦN 27-28'!$M$6:$M$657,'KT PHÒNG'!A28)</f>
        <v>0</v>
      </c>
      <c r="H28" s="5">
        <f>COUNTIF('TUẦN 27-28'!$N$6:$N$657,'KT PHÒNG'!A28)</f>
        <v>0</v>
      </c>
      <c r="I28" s="5">
        <f>COUNTIF('TUẦN 27-28'!$O$6:$O$657,'KT PHÒNG'!A28)</f>
        <v>2</v>
      </c>
      <c r="J28" s="5">
        <f>COUNTIF('TUẦN 27-28'!$P$6:$P$657,'KT PHÒNG'!A28)</f>
        <v>2</v>
      </c>
      <c r="K28" s="5">
        <f>COUNTIF('TUẦN 27-28'!$Q$6:$Q$657,'KT PHÒNG'!A28)</f>
        <v>1</v>
      </c>
      <c r="L28" s="5">
        <f>COUNTIF('TUẦN 27-28'!$R$6:$R$657,'KT PHÒNG'!A28)</f>
        <v>1</v>
      </c>
      <c r="M28" s="5">
        <f>COUNTIF('TUẦN 27-28'!$S$6:$S$657,'KT PHÒNG'!A28)</f>
        <v>1</v>
      </c>
      <c r="N28" s="5">
        <f>COUNTIF('TUẦN 27-28'!$T$6:$T$657,'KT PHÒNG'!A28)</f>
        <v>0</v>
      </c>
      <c r="O28" s="5">
        <f>COUNTIF('TUẦN 27-28'!$U$6:$U$657,'KT PHÒNG'!A28)</f>
        <v>0</v>
      </c>
      <c r="P28" s="5">
        <f>COUNTIF('TUẦN 27-28'!$V$5:$V$657,'KT PHÒNG'!A28)</f>
        <v>2</v>
      </c>
      <c r="Q28" s="5">
        <f>COUNTIF('TUẦN 27-28'!$W$8:$W$511,'KT PHÒNG'!A28)</f>
        <v>1</v>
      </c>
      <c r="R28" s="5">
        <f>COUNTIF('TUẦN 27-28'!$X$5:$X$657,'KT PHÒNG'!A28)</f>
        <v>1</v>
      </c>
      <c r="S28" s="5">
        <f>COUNTIF('TUẦN 27-28'!$Y$5:$Y$657,'KT PHÒNG'!A28)</f>
        <v>1</v>
      </c>
      <c r="T28" s="5">
        <f>COUNTIF('TUẦN 27-28'!$Z$5:$Z$657,'KT PHÒNG'!A28)</f>
        <v>1</v>
      </c>
      <c r="U28" s="5">
        <f>COUNTIF('TUẦN 27-28'!$AA$5:$AA$657,'KT PHÒNG'!A28)</f>
        <v>0</v>
      </c>
      <c r="V28" s="5">
        <f>COUNTIF('TUẦN 27-28'!$AB$8:$AB$529,'KT PHÒNG'!A28)</f>
        <v>0</v>
      </c>
    </row>
    <row r="29" spans="1:22" ht="13.5" customHeight="1">
      <c r="A29" s="4" t="s">
        <v>179</v>
      </c>
      <c r="B29" s="5">
        <f>COUNTIF('TUẦN 27-28'!$H$6:$H$657,'KT PHÒNG'!A29)</f>
        <v>1</v>
      </c>
      <c r="C29" s="5">
        <f>COUNTIF('TUẦN 27-28'!$I$6:$I$657,'KT PHÒNG'!A29)</f>
        <v>0</v>
      </c>
      <c r="D29" s="5">
        <f>COUNTIF('TUẦN 27-28'!$J$6:$J$657,'KT PHÒNG'!A29)</f>
        <v>1</v>
      </c>
      <c r="E29" s="5">
        <f>COUNTIF('TUẦN 27-28'!$K$6:$K$657,'KT PHÒNG'!A29)</f>
        <v>1</v>
      </c>
      <c r="F29" s="5">
        <f>COUNTIF('TUẦN 27-28'!$L$6:$L$657,'KT PHÒNG'!A29)</f>
        <v>1</v>
      </c>
      <c r="G29" s="5">
        <f>COUNTIF('TUẦN 27-28'!$M$6:$M$657,'KT PHÒNG'!A29)</f>
        <v>0</v>
      </c>
      <c r="H29" s="5">
        <f>COUNTIF('TUẦN 27-28'!$N$6:$N$657,'KT PHÒNG'!A29)</f>
        <v>0</v>
      </c>
      <c r="I29" s="5">
        <f>COUNTIF('TUẦN 27-28'!$O$6:$O$657,'KT PHÒNG'!A29)</f>
        <v>1</v>
      </c>
      <c r="J29" s="5">
        <f>COUNTIF('TUẦN 27-28'!$P$6:$P$657,'KT PHÒNG'!A29)</f>
        <v>1</v>
      </c>
      <c r="K29" s="5">
        <f>COUNTIF('TUẦN 27-28'!$Q$6:$Q$657,'KT PHÒNG'!A29)</f>
        <v>1</v>
      </c>
      <c r="L29" s="5">
        <f>COUNTIF('TUẦN 27-28'!$R$6:$R$657,'KT PHÒNG'!A29)</f>
        <v>1</v>
      </c>
      <c r="M29" s="5">
        <f>COUNTIF('TUẦN 27-28'!$S$6:$S$657,'KT PHÒNG'!A29)</f>
        <v>2</v>
      </c>
      <c r="N29" s="5">
        <f>COUNTIF('TUẦN 27-28'!$T$6:$T$657,'KT PHÒNG'!A29)</f>
        <v>0</v>
      </c>
      <c r="O29" s="5">
        <f>COUNTIF('TUẦN 27-28'!$U$6:$U$657,'KT PHÒNG'!A29)</f>
        <v>0</v>
      </c>
      <c r="P29" s="5">
        <f>COUNTIF('TUẦN 27-28'!$V$5:$V$657,'KT PHÒNG'!A29)</f>
        <v>1</v>
      </c>
      <c r="Q29" s="5">
        <f>COUNTIF('TUẦN 27-28'!$W$8:$W$511,'KT PHÒNG'!A29)</f>
        <v>1</v>
      </c>
      <c r="R29" s="5">
        <f>COUNTIF('TUẦN 27-28'!$X$5:$X$657,'KT PHÒNG'!A29)</f>
        <v>1</v>
      </c>
      <c r="S29" s="5">
        <f>COUNTIF('TUẦN 27-28'!$Y$5:$Y$657,'KT PHÒNG'!A29)</f>
        <v>2</v>
      </c>
      <c r="T29" s="5">
        <f>COUNTIF('TUẦN 27-28'!$Z$5:$Z$657,'KT PHÒNG'!A29)</f>
        <v>1</v>
      </c>
      <c r="U29" s="5">
        <f>COUNTIF('TUẦN 27-28'!$AA$5:$AA$657,'KT PHÒNG'!A29)</f>
        <v>0</v>
      </c>
      <c r="V29" s="5">
        <f>COUNTIF('TUẦN 27-28'!$AB$8:$AB$529,'KT PHÒNG'!A29)</f>
        <v>0</v>
      </c>
    </row>
    <row r="30" spans="1:22">
      <c r="A30" s="4">
        <v>205</v>
      </c>
      <c r="B30" s="5">
        <f>COUNTIF('TUẦN 27-28'!$H$6:$H$657,'KT PHÒNG'!A30)</f>
        <v>0</v>
      </c>
      <c r="C30" s="5">
        <f>COUNTIF('TUẦN 27-28'!$I$6:$I$657,'KT PHÒNG'!A30)</f>
        <v>0</v>
      </c>
      <c r="D30" s="5">
        <f>COUNTIF('TUẦN 27-28'!$J$6:$J$657,'KT PHÒNG'!A30)</f>
        <v>0</v>
      </c>
      <c r="E30" s="5">
        <f>COUNTIF('TUẦN 27-28'!$K$6:$K$657,'KT PHÒNG'!A30)</f>
        <v>0</v>
      </c>
      <c r="F30" s="5">
        <f>COUNTIF('TUẦN 27-28'!$L$6:$L$657,'KT PHÒNG'!A30)</f>
        <v>0</v>
      </c>
      <c r="G30" s="5">
        <f>COUNTIF('TUẦN 27-28'!$M$6:$M$657,'KT PHÒNG'!A30)</f>
        <v>0</v>
      </c>
      <c r="H30" s="5">
        <f>COUNTIF('TUẦN 27-28'!$N$6:$N$657,'KT PHÒNG'!A30)</f>
        <v>0</v>
      </c>
      <c r="I30" s="5">
        <f>COUNTIF('TUẦN 27-28'!$O$6:$O$657,'KT PHÒNG'!A30)</f>
        <v>0</v>
      </c>
      <c r="J30" s="5">
        <f>COUNTIF('TUẦN 27-28'!$P$6:$P$657,'KT PHÒNG'!A30)</f>
        <v>0</v>
      </c>
      <c r="K30" s="5">
        <f>COUNTIF('TUẦN 27-28'!$Q$6:$Q$657,'KT PHÒNG'!A30)</f>
        <v>0</v>
      </c>
      <c r="L30" s="5">
        <f>COUNTIF('TUẦN 27-28'!$R$6:$R$657,'KT PHÒNG'!A30)</f>
        <v>0</v>
      </c>
      <c r="M30" s="5">
        <f>COUNTIF('TUẦN 27-28'!$S$6:$S$657,'KT PHÒNG'!A30)</f>
        <v>0</v>
      </c>
      <c r="N30" s="5">
        <f>COUNTIF('TUẦN 27-28'!$T$6:$T$657,'KT PHÒNG'!A30)</f>
        <v>0</v>
      </c>
      <c r="O30" s="5">
        <f>COUNTIF('TUẦN 27-28'!$U$6:$U$657,'KT PHÒNG'!A30)</f>
        <v>0</v>
      </c>
      <c r="P30" s="5">
        <f>COUNTIF('TUẦN 27-28'!$V$5:$V$657,'KT PHÒNG'!A30)</f>
        <v>0</v>
      </c>
      <c r="Q30" s="5">
        <f>COUNTIF('TUẦN 27-28'!$W$8:$W$511,'KT PHÒNG'!A30)</f>
        <v>0</v>
      </c>
      <c r="R30" s="5">
        <f>COUNTIF('TUẦN 27-28'!$X$5:$X$657,'KT PHÒNG'!A30)</f>
        <v>0</v>
      </c>
      <c r="S30" s="5">
        <f>COUNTIF('TUẦN 27-28'!$Y$5:$Y$657,'KT PHÒNG'!A30)</f>
        <v>0</v>
      </c>
      <c r="T30" s="5">
        <f>COUNTIF('TUẦN 27-28'!$Z$5:$Z$657,'KT PHÒNG'!A30)</f>
        <v>0</v>
      </c>
      <c r="U30" s="5">
        <f>COUNTIF('TUẦN 27-28'!$AA$5:$AA$657,'KT PHÒNG'!A30)</f>
        <v>0</v>
      </c>
      <c r="V30" s="5">
        <f>COUNTIF('TUẦN 27-28'!$AB$8:$AB$529,'KT PHÒNG'!A30)</f>
        <v>0</v>
      </c>
    </row>
    <row r="31" spans="1:22" ht="17.25" customHeight="1">
      <c r="A31" s="4" t="s">
        <v>139</v>
      </c>
      <c r="B31" s="5">
        <f>COUNTIF('TUẦN 27-28'!$H$6:$H$657,'KT PHÒNG'!A31)</f>
        <v>1</v>
      </c>
      <c r="C31" s="5">
        <f>COUNTIF('TUẦN 27-28'!$I$6:$I$657,'KT PHÒNG'!A31)</f>
        <v>1</v>
      </c>
      <c r="D31" s="5">
        <f>COUNTIF('TUẦN 27-28'!$J$6:$J$657,'KT PHÒNG'!A31)</f>
        <v>1</v>
      </c>
      <c r="E31" s="5">
        <f>COUNTIF('TUẦN 27-28'!$K$6:$K$657,'KT PHÒNG'!A31)</f>
        <v>1</v>
      </c>
      <c r="F31" s="5">
        <f>COUNTIF('TUẦN 27-28'!$L$6:$L$657,'KT PHÒNG'!A31)</f>
        <v>1</v>
      </c>
      <c r="G31" s="5">
        <f>COUNTIF('TUẦN 27-28'!$M$6:$M$657,'KT PHÒNG'!A31)</f>
        <v>0</v>
      </c>
      <c r="H31" s="5">
        <f>COUNTIF('TUẦN 27-28'!$N$6:$N$657,'KT PHÒNG'!A31)</f>
        <v>0</v>
      </c>
      <c r="I31" s="5">
        <f>COUNTIF('TUẦN 27-28'!$O$6:$O$657,'KT PHÒNG'!A31)</f>
        <v>0</v>
      </c>
      <c r="J31" s="5">
        <f>COUNTIF('TUẦN 27-28'!$P$6:$P$657,'KT PHÒNG'!A31)</f>
        <v>0</v>
      </c>
      <c r="K31" s="5">
        <f>COUNTIF('TUẦN 27-28'!$Q$6:$Q$657,'KT PHÒNG'!A31)</f>
        <v>1</v>
      </c>
      <c r="L31" s="5">
        <f>COUNTIF('TUẦN 27-28'!$R$6:$R$657,'KT PHÒNG'!A31)</f>
        <v>0</v>
      </c>
      <c r="M31" s="5">
        <f>COUNTIF('TUẦN 27-28'!$S$6:$S$657,'KT PHÒNG'!A31)</f>
        <v>1</v>
      </c>
      <c r="N31" s="5">
        <f>COUNTIF('TUẦN 27-28'!$T$6:$T$657,'KT PHÒNG'!A31)</f>
        <v>0</v>
      </c>
      <c r="O31" s="5">
        <f>COUNTIF('TUẦN 27-28'!$U$6:$U$657,'KT PHÒNG'!A31)</f>
        <v>0</v>
      </c>
      <c r="P31" s="5">
        <f>COUNTIF('TUẦN 27-28'!$V$5:$V$657,'KT PHÒNG'!A31)</f>
        <v>1</v>
      </c>
      <c r="Q31" s="5">
        <f>COUNTIF('TUẦN 27-28'!$W$8:$W$511,'KT PHÒNG'!A31)</f>
        <v>1</v>
      </c>
      <c r="R31" s="5">
        <f>COUNTIF('TUẦN 27-28'!$X$5:$X$657,'KT PHÒNG'!A31)</f>
        <v>0</v>
      </c>
      <c r="S31" s="5">
        <f>COUNTIF('TUẦN 27-28'!$Y$5:$Y$657,'KT PHÒNG'!A31)</f>
        <v>1</v>
      </c>
      <c r="T31" s="5">
        <f>COUNTIF('TUẦN 27-28'!$Z$5:$Z$657,'KT PHÒNG'!A31)</f>
        <v>1</v>
      </c>
      <c r="U31" s="5">
        <f>COUNTIF('TUẦN 27-28'!$AA$5:$AA$657,'KT PHÒNG'!A31)</f>
        <v>0</v>
      </c>
      <c r="V31" s="5">
        <f>COUNTIF('TUẦN 27-28'!$AB$8:$AB$529,'KT PHÒNG'!A31)</f>
        <v>0</v>
      </c>
    </row>
    <row r="32" spans="1:22" ht="18.75" customHeight="1">
      <c r="A32" s="4" t="s">
        <v>148</v>
      </c>
      <c r="B32" s="5">
        <f>COUNTIF('TUẦN 27-28'!$H$6:$H$657,'KT PHÒNG'!A32)</f>
        <v>0</v>
      </c>
      <c r="C32" s="5">
        <f>COUNTIF('TUẦN 27-28'!$I$6:$I$657,'KT PHÒNG'!A32)</f>
        <v>1</v>
      </c>
      <c r="D32" s="5">
        <f>COUNTIF('TUẦN 27-28'!$J$6:$J$657,'KT PHÒNG'!A32)</f>
        <v>1</v>
      </c>
      <c r="E32" s="5">
        <f>COUNTIF('TUẦN 27-28'!$K$6:$K$657,'KT PHÒNG'!A32)</f>
        <v>0</v>
      </c>
      <c r="F32" s="5">
        <f>COUNTIF('TUẦN 27-28'!$L$6:$L$657,'KT PHÒNG'!A32)</f>
        <v>1</v>
      </c>
      <c r="G32" s="5">
        <f>COUNTIF('TUẦN 27-28'!$M$6:$M$657,'KT PHÒNG'!A32)</f>
        <v>0</v>
      </c>
      <c r="H32" s="5">
        <f>COUNTIF('TUẦN 27-28'!$N$6:$N$657,'KT PHÒNG'!A32)</f>
        <v>0</v>
      </c>
      <c r="I32" s="5">
        <f>COUNTIF('TUẦN 27-28'!$O$6:$O$657,'KT PHÒNG'!A32)</f>
        <v>1</v>
      </c>
      <c r="J32" s="5">
        <f>COUNTIF('TUẦN 27-28'!$P$6:$P$657,'KT PHÒNG'!A32)</f>
        <v>1</v>
      </c>
      <c r="K32" s="5">
        <f>COUNTIF('TUẦN 27-28'!$Q$6:$Q$657,'KT PHÒNG'!A32)</f>
        <v>1</v>
      </c>
      <c r="L32" s="5">
        <f>COUNTIF('TUẦN 27-28'!$R$6:$R$657,'KT PHÒNG'!A32)</f>
        <v>2</v>
      </c>
      <c r="M32" s="5">
        <f>COUNTIF('TUẦN 27-28'!$S$6:$S$657,'KT PHÒNG'!A32)</f>
        <v>1</v>
      </c>
      <c r="N32" s="5">
        <f>COUNTIF('TUẦN 27-28'!$T$6:$T$657,'KT PHÒNG'!A32)</f>
        <v>0</v>
      </c>
      <c r="O32" s="5">
        <f>COUNTIF('TUẦN 27-28'!$U$6:$U$657,'KT PHÒNG'!A32)</f>
        <v>0</v>
      </c>
      <c r="P32" s="5">
        <f>COUNTIF('TUẦN 27-28'!$V$5:$V$657,'KT PHÒNG'!A32)</f>
        <v>0</v>
      </c>
      <c r="Q32" s="5">
        <f>COUNTIF('TUẦN 27-28'!$W$8:$W$511,'KT PHÒNG'!A32)</f>
        <v>1</v>
      </c>
      <c r="R32" s="5">
        <f>COUNTIF('TUẦN 27-28'!$X$5:$X$657,'KT PHÒNG'!A32)</f>
        <v>1</v>
      </c>
      <c r="S32" s="5">
        <f>COUNTIF('TUẦN 27-28'!$Y$5:$Y$657,'KT PHÒNG'!A32)</f>
        <v>1</v>
      </c>
      <c r="T32" s="5">
        <f>COUNTIF('TUẦN 27-28'!$Z$5:$Z$657,'KT PHÒNG'!A32)</f>
        <v>1</v>
      </c>
      <c r="U32" s="5">
        <f>COUNTIF('TUẦN 27-28'!$AA$5:$AA$657,'KT PHÒNG'!A32)</f>
        <v>0</v>
      </c>
      <c r="V32" s="5">
        <f>COUNTIF('TUẦN 27-28'!$AB$8:$AB$529,'KT PHÒNG'!A32)</f>
        <v>0</v>
      </c>
    </row>
    <row r="33" spans="1:23">
      <c r="A33" s="4">
        <v>206</v>
      </c>
      <c r="B33" s="5">
        <f>COUNTIF('TUẦN 27-28'!$H$6:$H$657,'KT PHÒNG'!A33)</f>
        <v>0</v>
      </c>
      <c r="C33" s="5">
        <f>COUNTIF('TUẦN 27-28'!$I$6:$I$657,'KT PHÒNG'!A33)</f>
        <v>1</v>
      </c>
      <c r="D33" s="5">
        <f>COUNTIF('TUẦN 27-28'!$J$6:$J$657,'KT PHÒNG'!A33)</f>
        <v>1</v>
      </c>
      <c r="E33" s="5">
        <f>COUNTIF('TUẦN 27-28'!$K$6:$K$657,'KT PHÒNG'!A33)</f>
        <v>2</v>
      </c>
      <c r="F33" s="5">
        <f>COUNTIF('TUẦN 27-28'!$L$6:$L$657,'KT PHÒNG'!A33)</f>
        <v>2</v>
      </c>
      <c r="G33" s="5">
        <f>COUNTIF('TUẦN 27-28'!$M$6:$M$657,'KT PHÒNG'!A33)</f>
        <v>1</v>
      </c>
      <c r="H33" s="5">
        <f>COUNTIF('TUẦN 27-28'!$N$6:$N$657,'KT PHÒNG'!A33)</f>
        <v>0</v>
      </c>
      <c r="I33" s="5">
        <f>COUNTIF('TUẦN 27-28'!$O$6:$O$657,'KT PHÒNG'!A33)</f>
        <v>0</v>
      </c>
      <c r="J33" s="5">
        <f>COUNTIF('TUẦN 27-28'!$P$6:$P$657,'KT PHÒNG'!A33)</f>
        <v>1</v>
      </c>
      <c r="K33" s="5">
        <f>COUNTIF('TUẦN 27-28'!$Q$6:$Q$657,'KT PHÒNG'!A33)</f>
        <v>1</v>
      </c>
      <c r="L33" s="5">
        <f>COUNTIF('TUẦN 27-28'!$R$6:$R$657,'KT PHÒNG'!A33)</f>
        <v>2</v>
      </c>
      <c r="M33" s="5">
        <f>COUNTIF('TUẦN 27-28'!$S$6:$S$657,'KT PHÒNG'!A33)</f>
        <v>2</v>
      </c>
      <c r="N33" s="5">
        <f>COUNTIF('TUẦN 27-28'!$T$6:$T$657,'KT PHÒNG'!A33)</f>
        <v>1</v>
      </c>
      <c r="O33" s="5">
        <f>COUNTIF('TUẦN 27-28'!$U$6:$U$657,'KT PHÒNG'!A33)</f>
        <v>0</v>
      </c>
      <c r="P33" s="5">
        <f>COUNTIF('TUẦN 27-28'!$V$5:$V$657,'KT PHÒNG'!A33)</f>
        <v>0</v>
      </c>
      <c r="Q33" s="5">
        <f>COUNTIF('TUẦN 27-28'!$W$8:$W$511,'KT PHÒNG'!A33)</f>
        <v>1</v>
      </c>
      <c r="R33" s="5">
        <f>COUNTIF('TUẦN 27-28'!$X$5:$X$657,'KT PHÒNG'!A33)</f>
        <v>1</v>
      </c>
      <c r="S33" s="5">
        <f>COUNTIF('TUẦN 27-28'!$Y$5:$Y$657,'KT PHÒNG'!A33)</f>
        <v>2</v>
      </c>
      <c r="T33" s="5">
        <f>COUNTIF('TUẦN 27-28'!$Z$5:$Z$657,'KT PHÒNG'!A33)</f>
        <v>2</v>
      </c>
      <c r="U33" s="5">
        <f>COUNTIF('TUẦN 27-28'!$AA$5:$AA$657,'KT PHÒNG'!A33)</f>
        <v>1</v>
      </c>
      <c r="V33" s="5">
        <f>COUNTIF('TUẦN 27-28'!$AB$8:$AB$529,'KT PHÒNG'!A33)</f>
        <v>0</v>
      </c>
    </row>
    <row r="34" spans="1:23" ht="16.5" customHeight="1">
      <c r="A34" s="4" t="s">
        <v>170</v>
      </c>
      <c r="B34" s="5">
        <f>COUNTIF('TUẦN 27-28'!$H$6:$H$657,'KT PHÒNG'!A34)</f>
        <v>1</v>
      </c>
      <c r="C34" s="5">
        <f>COUNTIF('TUẦN 27-28'!$I$6:$I$657,'KT PHÒNG'!A34)</f>
        <v>0</v>
      </c>
      <c r="D34" s="5">
        <f>COUNTIF('TUẦN 27-28'!$J$6:$J$657,'KT PHÒNG'!A34)</f>
        <v>0</v>
      </c>
      <c r="E34" s="5">
        <f>COUNTIF('TUẦN 27-28'!$K$6:$K$657,'KT PHÒNG'!A34)</f>
        <v>0</v>
      </c>
      <c r="F34" s="5">
        <f>COUNTIF('TUẦN 27-28'!$L$6:$L$657,'KT PHÒNG'!A34)</f>
        <v>0</v>
      </c>
      <c r="G34" s="5">
        <f>COUNTIF('TUẦN 27-28'!$M$6:$M$657,'KT PHÒNG'!A34)</f>
        <v>0</v>
      </c>
      <c r="H34" s="5">
        <f>COUNTIF('TUẦN 27-28'!$N$6:$N$657,'KT PHÒNG'!A34)</f>
        <v>0</v>
      </c>
      <c r="I34" s="5">
        <f>COUNTIF('TUẦN 27-28'!$O$6:$O$657,'KT PHÒNG'!A34)</f>
        <v>1</v>
      </c>
      <c r="J34" s="5">
        <f>COUNTIF('TUẦN 27-28'!$P$6:$P$657,'KT PHÒNG'!A34)</f>
        <v>0</v>
      </c>
      <c r="K34" s="5">
        <f>COUNTIF('TUẦN 27-28'!$Q$6:$Q$657,'KT PHÒNG'!A34)</f>
        <v>0</v>
      </c>
      <c r="L34" s="5">
        <f>COUNTIF('TUẦN 27-28'!$R$6:$R$657,'KT PHÒNG'!A34)</f>
        <v>0</v>
      </c>
      <c r="M34" s="5">
        <f>COUNTIF('TUẦN 27-28'!$S$6:$S$657,'KT PHÒNG'!A34)</f>
        <v>0</v>
      </c>
      <c r="N34" s="5">
        <f>COUNTIF('TUẦN 27-28'!$T$6:$T$657,'KT PHÒNG'!A34)</f>
        <v>0</v>
      </c>
      <c r="O34" s="5">
        <f>COUNTIF('TUẦN 27-28'!$U$6:$U$657,'KT PHÒNG'!A34)</f>
        <v>0</v>
      </c>
      <c r="P34" s="5">
        <f>COUNTIF('TUẦN 27-28'!$V$5:$V$657,'KT PHÒNG'!A34)</f>
        <v>1</v>
      </c>
      <c r="Q34" s="5">
        <f>COUNTIF('TUẦN 27-28'!$W$8:$W$511,'KT PHÒNG'!A34)</f>
        <v>0</v>
      </c>
      <c r="R34" s="5">
        <f>COUNTIF('TUẦN 27-28'!$X$5:$X$657,'KT PHÒNG'!A34)</f>
        <v>0</v>
      </c>
      <c r="S34" s="5">
        <f>COUNTIF('TUẦN 27-28'!$Y$5:$Y$657,'KT PHÒNG'!A34)</f>
        <v>0</v>
      </c>
      <c r="T34" s="5">
        <f>COUNTIF('TUẦN 27-28'!$Z$5:$Z$657,'KT PHÒNG'!A34)</f>
        <v>0</v>
      </c>
      <c r="U34" s="5">
        <f>COUNTIF('TUẦN 27-28'!$AA$5:$AA$657,'KT PHÒNG'!A34)</f>
        <v>0</v>
      </c>
      <c r="V34" s="5">
        <f>COUNTIF('TUẦN 27-28'!$AB$8:$AB$529,'KT PHÒNG'!A34)</f>
        <v>0</v>
      </c>
    </row>
    <row r="35" spans="1:23" ht="15" customHeight="1">
      <c r="A35" s="4" t="s">
        <v>184</v>
      </c>
      <c r="B35" s="5">
        <f>COUNTIF('TUẦN 27-28'!$H$6:$H$657,'KT PHÒNG'!A35)</f>
        <v>1</v>
      </c>
      <c r="C35" s="5">
        <f>COUNTIF('TUẦN 27-28'!$I$6:$I$657,'KT PHÒNG'!A35)</f>
        <v>0</v>
      </c>
      <c r="D35" s="5">
        <f>COUNTIF('TUẦN 27-28'!$J$6:$J$657,'KT PHÒNG'!A35)</f>
        <v>0</v>
      </c>
      <c r="E35" s="5">
        <f>COUNTIF('TUẦN 27-28'!$K$6:$K$657,'KT PHÒNG'!A35)</f>
        <v>0</v>
      </c>
      <c r="F35" s="5">
        <f>COUNTIF('TUẦN 27-28'!$L$6:$L$657,'KT PHÒNG'!A35)</f>
        <v>0</v>
      </c>
      <c r="G35" s="5">
        <f>COUNTIF('TUẦN 27-28'!$M$6:$M$657,'KT PHÒNG'!A35)</f>
        <v>0</v>
      </c>
      <c r="H35" s="5">
        <f>COUNTIF('TUẦN 27-28'!$N$6:$N$657,'KT PHÒNG'!A35)</f>
        <v>0</v>
      </c>
      <c r="I35" s="5">
        <f>COUNTIF('TUẦN 27-28'!$O$6:$O$657,'KT PHÒNG'!A35)</f>
        <v>1</v>
      </c>
      <c r="J35" s="5">
        <f>COUNTIF('TUẦN 27-28'!$P$6:$P$657,'KT PHÒNG'!A35)</f>
        <v>0</v>
      </c>
      <c r="K35" s="5">
        <f>COUNTIF('TUẦN 27-28'!$Q$6:$Q$657,'KT PHÒNG'!A35)</f>
        <v>0</v>
      </c>
      <c r="L35" s="5">
        <f>COUNTIF('TUẦN 27-28'!$R$6:$R$657,'KT PHÒNG'!A35)</f>
        <v>0</v>
      </c>
      <c r="M35" s="5">
        <f>COUNTIF('TUẦN 27-28'!$S$6:$S$657,'KT PHÒNG'!A35)</f>
        <v>0</v>
      </c>
      <c r="N35" s="5">
        <f>COUNTIF('TUẦN 27-28'!$T$6:$T$657,'KT PHÒNG'!A35)</f>
        <v>0</v>
      </c>
      <c r="O35" s="5">
        <f>COUNTIF('TUẦN 27-28'!$U$6:$U$657,'KT PHÒNG'!A35)</f>
        <v>0</v>
      </c>
      <c r="P35" s="5">
        <f>COUNTIF('TUẦN 27-28'!$V$5:$V$657,'KT PHÒNG'!A35)</f>
        <v>0</v>
      </c>
      <c r="Q35" s="5">
        <f>COUNTIF('TUẦN 27-28'!$W$8:$W$511,'KT PHÒNG'!A35)</f>
        <v>0</v>
      </c>
      <c r="R35" s="5">
        <f>COUNTIF('TUẦN 27-28'!$X$5:$X$657,'KT PHÒNG'!A35)</f>
        <v>0</v>
      </c>
      <c r="S35" s="5">
        <f>COUNTIF('TUẦN 27-28'!$Y$5:$Y$657,'KT PHÒNG'!A35)</f>
        <v>0</v>
      </c>
      <c r="T35" s="5">
        <f>COUNTIF('TUẦN 27-28'!$Z$5:$Z$657,'KT PHÒNG'!A35)</f>
        <v>0</v>
      </c>
      <c r="U35" s="5">
        <f>COUNTIF('TUẦN 27-28'!$AA$5:$AA$657,'KT PHÒNG'!A35)</f>
        <v>0</v>
      </c>
      <c r="V35" s="5">
        <f>COUNTIF('TUẦN 27-28'!$AB$8:$AB$529,'KT PHÒNG'!A35)</f>
        <v>0</v>
      </c>
    </row>
    <row r="36" spans="1:23">
      <c r="A36" s="4">
        <v>207</v>
      </c>
      <c r="B36" s="5">
        <f>COUNTIF('TUẦN 27-28'!$H$6:$H$657,'KT PHÒNG'!A36)</f>
        <v>1</v>
      </c>
      <c r="C36" s="5">
        <f>COUNTIF('TUẦN 27-28'!$I$6:$I$657,'KT PHÒNG'!A36)</f>
        <v>1</v>
      </c>
      <c r="D36" s="5">
        <f>COUNTIF('TUẦN 27-28'!$J$6:$J$657,'KT PHÒNG'!A36)</f>
        <v>0</v>
      </c>
      <c r="E36" s="5">
        <f>COUNTIF('TUẦN 27-28'!$K$6:$K$657,'KT PHÒNG'!A36)</f>
        <v>2</v>
      </c>
      <c r="F36" s="5">
        <f>COUNTIF('TUẦN 27-28'!$L$6:$L$657,'KT PHÒNG'!A36)</f>
        <v>2</v>
      </c>
      <c r="G36" s="5">
        <f>COUNTIF('TUẦN 27-28'!$M$6:$M$657,'KT PHÒNG'!A36)</f>
        <v>0</v>
      </c>
      <c r="H36" s="5">
        <f>COUNTIF('TUẦN 27-28'!$N$6:$N$657,'KT PHÒNG'!A36)</f>
        <v>0</v>
      </c>
      <c r="I36" s="5">
        <f>COUNTIF('TUẦN 27-28'!$O$6:$O$657,'KT PHÒNG'!A36)</f>
        <v>1</v>
      </c>
      <c r="J36" s="5">
        <f>COUNTIF('TUẦN 27-28'!$P$6:$P$657,'KT PHÒNG'!A36)</f>
        <v>1</v>
      </c>
      <c r="K36" s="5">
        <f>COUNTIF('TUẦN 27-28'!$Q$6:$Q$657,'KT PHÒNG'!A36)</f>
        <v>0</v>
      </c>
      <c r="L36" s="5">
        <f>COUNTIF('TUẦN 27-28'!$R$6:$R$657,'KT PHÒNG'!A36)</f>
        <v>2</v>
      </c>
      <c r="M36" s="5">
        <f>COUNTIF('TUẦN 27-28'!$S$6:$S$657,'KT PHÒNG'!A36)</f>
        <v>2</v>
      </c>
      <c r="N36" s="5">
        <f>COUNTIF('TUẦN 27-28'!$T$6:$T$657,'KT PHÒNG'!A36)</f>
        <v>0</v>
      </c>
      <c r="O36" s="5">
        <f>COUNTIF('TUẦN 27-28'!$U$6:$U$657,'KT PHÒNG'!A36)</f>
        <v>0</v>
      </c>
      <c r="P36" s="5">
        <f>COUNTIF('TUẦN 27-28'!$V$5:$V$657,'KT PHÒNG'!A36)</f>
        <v>1</v>
      </c>
      <c r="Q36" s="5">
        <f>COUNTIF('TUẦN 27-28'!$W$8:$W$511,'KT PHÒNG'!A36)</f>
        <v>1</v>
      </c>
      <c r="R36" s="5">
        <f>COUNTIF('TUẦN 27-28'!$X$5:$X$657,'KT PHÒNG'!A36)</f>
        <v>0</v>
      </c>
      <c r="S36" s="5">
        <f>COUNTIF('TUẦN 27-28'!$Y$5:$Y$657,'KT PHÒNG'!A36)</f>
        <v>2</v>
      </c>
      <c r="T36" s="5">
        <f>COUNTIF('TUẦN 27-28'!$Z$5:$Z$657,'KT PHÒNG'!A36)</f>
        <v>2</v>
      </c>
      <c r="U36" s="5">
        <f>COUNTIF('TUẦN 27-28'!$AA$5:$AA$657,'KT PHÒNG'!A36)</f>
        <v>0</v>
      </c>
      <c r="V36" s="5">
        <f>COUNTIF('TUẦN 27-28'!$AB$8:$AB$529,'KT PHÒNG'!A36)</f>
        <v>0</v>
      </c>
    </row>
    <row r="37" spans="1:23" ht="17.25" customHeight="1">
      <c r="A37" s="4" t="s">
        <v>63</v>
      </c>
      <c r="B37" s="5">
        <f>COUNTIF('TUẦN 27-28'!$H$6:$H$657,'KT PHÒNG'!A37)</f>
        <v>0</v>
      </c>
      <c r="C37" s="5">
        <f>COUNTIF('TUẦN 27-28'!$I$6:$I$657,'KT PHÒNG'!A37)</f>
        <v>0</v>
      </c>
      <c r="D37" s="5">
        <f>COUNTIF('TUẦN 27-28'!$J$6:$J$657,'KT PHÒNG'!A37)</f>
        <v>1</v>
      </c>
      <c r="E37" s="5">
        <f>COUNTIF('TUẦN 27-28'!$K$6:$K$657,'KT PHÒNG'!A37)</f>
        <v>0</v>
      </c>
      <c r="F37" s="5">
        <f>COUNTIF('TUẦN 27-28'!$L$6:$L$657,'KT PHÒNG'!A37)</f>
        <v>0</v>
      </c>
      <c r="G37" s="5">
        <f>COUNTIF('TUẦN 27-28'!$M$6:$M$657,'KT PHÒNG'!A37)</f>
        <v>0</v>
      </c>
      <c r="H37" s="5">
        <f>COUNTIF('TUẦN 27-28'!$N$6:$N$657,'KT PHÒNG'!A37)</f>
        <v>0</v>
      </c>
      <c r="I37" s="5">
        <f>COUNTIF('TUẦN 27-28'!$O$6:$O$657,'KT PHÒNG'!A37)</f>
        <v>0</v>
      </c>
      <c r="J37" s="5">
        <f>COUNTIF('TUẦN 27-28'!$P$6:$P$657,'KT PHÒNG'!A37)</f>
        <v>0</v>
      </c>
      <c r="K37" s="5">
        <f>COUNTIF('TUẦN 27-28'!$Q$6:$Q$657,'KT PHÒNG'!A37)</f>
        <v>0</v>
      </c>
      <c r="L37" s="5">
        <f>COUNTIF('TUẦN 27-28'!$R$6:$R$657,'KT PHÒNG'!A37)</f>
        <v>0</v>
      </c>
      <c r="M37" s="5">
        <f>COUNTIF('TUẦN 27-28'!$S$6:$S$657,'KT PHÒNG'!A37)</f>
        <v>0</v>
      </c>
      <c r="N37" s="5">
        <f>COUNTIF('TUẦN 27-28'!$T$6:$T$657,'KT PHÒNG'!A37)</f>
        <v>0</v>
      </c>
      <c r="O37" s="5">
        <f>COUNTIF('TUẦN 27-28'!$U$6:$U$657,'KT PHÒNG'!A37)</f>
        <v>0</v>
      </c>
      <c r="P37" s="5">
        <f>COUNTIF('TUẦN 27-28'!$V$5:$V$657,'KT PHÒNG'!A37)</f>
        <v>0</v>
      </c>
      <c r="Q37" s="5">
        <f>COUNTIF('TUẦN 27-28'!$W$8:$W$511,'KT PHÒNG'!A37)</f>
        <v>0</v>
      </c>
      <c r="R37" s="5">
        <f>COUNTIF('TUẦN 27-28'!$X$5:$X$657,'KT PHÒNG'!A37)</f>
        <v>1</v>
      </c>
      <c r="S37" s="5">
        <f>COUNTIF('TUẦN 27-28'!$Y$5:$Y$657,'KT PHÒNG'!A37)</f>
        <v>0</v>
      </c>
      <c r="T37" s="5">
        <f>COUNTIF('TUẦN 27-28'!$Z$5:$Z$657,'KT PHÒNG'!A37)</f>
        <v>0</v>
      </c>
      <c r="U37" s="5">
        <f>COUNTIF('TUẦN 27-28'!$AA$5:$AA$657,'KT PHÒNG'!A37)</f>
        <v>0</v>
      </c>
      <c r="V37" s="5">
        <f>COUNTIF('TUẦN 27-28'!$AB$8:$AB$529,'KT PHÒNG'!A37)</f>
        <v>0</v>
      </c>
    </row>
    <row r="38" spans="1:23" ht="21" customHeight="1">
      <c r="A38" s="4" t="s">
        <v>25</v>
      </c>
      <c r="B38" s="5">
        <f>COUNTIF('TUẦN 27-28'!$H$6:$H$657,'KT PHÒNG'!A38)</f>
        <v>0</v>
      </c>
      <c r="C38" s="5">
        <f>COUNTIF('TUẦN 27-28'!$I$6:$I$657,'KT PHÒNG'!A38)</f>
        <v>0</v>
      </c>
      <c r="D38" s="5">
        <f>COUNTIF('TUẦN 27-28'!$J$6:$J$657,'KT PHÒNG'!A38)</f>
        <v>1</v>
      </c>
      <c r="E38" s="5">
        <f>COUNTIF('TUẦN 27-28'!$K$6:$K$657,'KT PHÒNG'!A38)</f>
        <v>0</v>
      </c>
      <c r="F38" s="5">
        <f>COUNTIF('TUẦN 27-28'!$L$6:$L$657,'KT PHÒNG'!A38)</f>
        <v>0</v>
      </c>
      <c r="G38" s="5">
        <f>COUNTIF('TUẦN 27-28'!$M$6:$M$657,'KT PHÒNG'!A38)</f>
        <v>0</v>
      </c>
      <c r="H38" s="5">
        <f>COUNTIF('TUẦN 27-28'!$N$6:$N$657,'KT PHÒNG'!A38)</f>
        <v>0</v>
      </c>
      <c r="I38" s="5">
        <f>COUNTIF('TUẦN 27-28'!$O$6:$O$657,'KT PHÒNG'!A38)</f>
        <v>0</v>
      </c>
      <c r="J38" s="5">
        <f>COUNTIF('TUẦN 27-28'!$P$6:$P$657,'KT PHÒNG'!A38)</f>
        <v>0</v>
      </c>
      <c r="K38" s="5">
        <f>COUNTIF('TUẦN 27-28'!$Q$6:$Q$657,'KT PHÒNG'!A38)</f>
        <v>1</v>
      </c>
      <c r="L38" s="5">
        <f>COUNTIF('TUẦN 27-28'!$R$6:$R$657,'KT PHÒNG'!A38)</f>
        <v>0</v>
      </c>
      <c r="M38" s="5">
        <f>COUNTIF('TUẦN 27-28'!$S$6:$S$657,'KT PHÒNG'!A38)</f>
        <v>0</v>
      </c>
      <c r="N38" s="5">
        <f>COUNTIF('TUẦN 27-28'!$T$6:$T$657,'KT PHÒNG'!A38)</f>
        <v>0</v>
      </c>
      <c r="O38" s="5">
        <f>COUNTIF('TUẦN 27-28'!$U$6:$U$657,'KT PHÒNG'!A38)</f>
        <v>0</v>
      </c>
      <c r="P38" s="5">
        <f>COUNTIF('TUẦN 27-28'!$V$5:$V$657,'KT PHÒNG'!A38)</f>
        <v>0</v>
      </c>
      <c r="Q38" s="5">
        <f>COUNTIF('TUẦN 27-28'!$W$8:$W$511,'KT PHÒNG'!A38)</f>
        <v>0</v>
      </c>
      <c r="R38" s="5">
        <f>COUNTIF('TUẦN 27-28'!$X$5:$X$657,'KT PHÒNG'!A38)</f>
        <v>1</v>
      </c>
      <c r="S38" s="5">
        <f>COUNTIF('TUẦN 27-28'!$Y$5:$Y$657,'KT PHÒNG'!A38)</f>
        <v>0</v>
      </c>
      <c r="T38" s="5">
        <f>COUNTIF('TUẦN 27-28'!$Z$5:$Z$657,'KT PHÒNG'!A38)</f>
        <v>0</v>
      </c>
      <c r="U38" s="5">
        <f>COUNTIF('TUẦN 27-28'!$AA$5:$AA$657,'KT PHÒNG'!A38)</f>
        <v>0</v>
      </c>
      <c r="V38" s="5">
        <f>COUNTIF('TUẦN 27-28'!$AB$8:$AB$529,'KT PHÒNG'!A38)</f>
        <v>0</v>
      </c>
    </row>
    <row r="39" spans="1:23">
      <c r="A39" s="4">
        <v>208</v>
      </c>
      <c r="B39" s="5">
        <f>COUNTIF('TUẦN 27-28'!$H$6:$H$657,'KT PHÒNG'!A39)</f>
        <v>1</v>
      </c>
      <c r="C39" s="5">
        <f>COUNTIF('TUẦN 27-28'!$I$6:$I$657,'KT PHÒNG'!A39)</f>
        <v>1</v>
      </c>
      <c r="D39" s="5">
        <f>COUNTIF('TUẦN 27-28'!$J$6:$J$657,'KT PHÒNG'!A39)</f>
        <v>0</v>
      </c>
      <c r="E39" s="5">
        <f>COUNTIF('TUẦN 27-28'!$K$6:$K$657,'KT PHÒNG'!A39)</f>
        <v>2</v>
      </c>
      <c r="F39" s="5">
        <f>COUNTIF('TUẦN 27-28'!$L$6:$L$657,'KT PHÒNG'!A39)</f>
        <v>2</v>
      </c>
      <c r="G39" s="5">
        <f>COUNTIF('TUẦN 27-28'!$M$6:$M$657,'KT PHÒNG'!A39)</f>
        <v>0</v>
      </c>
      <c r="H39" s="5">
        <f>COUNTIF('TUẦN 27-28'!$N$6:$N$657,'KT PHÒNG'!A39)</f>
        <v>0</v>
      </c>
      <c r="I39" s="5">
        <f>COUNTIF('TUẦN 27-28'!$O$6:$O$657,'KT PHÒNG'!A39)</f>
        <v>1</v>
      </c>
      <c r="J39" s="5">
        <f>COUNTIF('TUẦN 27-28'!$P$6:$P$657,'KT PHÒNG'!A39)</f>
        <v>1</v>
      </c>
      <c r="K39" s="5">
        <f>COUNTIF('TUẦN 27-28'!$Q$6:$Q$657,'KT PHÒNG'!A39)</f>
        <v>0</v>
      </c>
      <c r="L39" s="5">
        <f>COUNTIF('TUẦN 27-28'!$R$6:$R$657,'KT PHÒNG'!A39)</f>
        <v>2</v>
      </c>
      <c r="M39" s="5">
        <f>COUNTIF('TUẦN 27-28'!$S$6:$S$657,'KT PHÒNG'!A39)</f>
        <v>2</v>
      </c>
      <c r="N39" s="5">
        <f>COUNTIF('TUẦN 27-28'!$T$6:$T$657,'KT PHÒNG'!A39)</f>
        <v>0</v>
      </c>
      <c r="O39" s="5">
        <f>COUNTIF('TUẦN 27-28'!$U$6:$U$657,'KT PHÒNG'!A39)</f>
        <v>0</v>
      </c>
      <c r="P39" s="5">
        <f>COUNTIF('TUẦN 27-28'!$V$5:$V$657,'KT PHÒNG'!A39)</f>
        <v>1</v>
      </c>
      <c r="Q39" s="5">
        <f>COUNTIF('TUẦN 27-28'!$W$8:$W$511,'KT PHÒNG'!A39)</f>
        <v>1</v>
      </c>
      <c r="R39" s="5">
        <f>COUNTIF('TUẦN 27-28'!$X$5:$X$657,'KT PHÒNG'!A39)</f>
        <v>0</v>
      </c>
      <c r="S39" s="5">
        <f>COUNTIF('TUẦN 27-28'!$Y$5:$Y$657,'KT PHÒNG'!A39)</f>
        <v>2</v>
      </c>
      <c r="T39" s="5">
        <f>COUNTIF('TUẦN 27-28'!$Z$5:$Z$657,'KT PHÒNG'!A39)</f>
        <v>2</v>
      </c>
      <c r="U39" s="5">
        <f>COUNTIF('TUẦN 27-28'!$AA$5:$AA$657,'KT PHÒNG'!A39)</f>
        <v>0</v>
      </c>
      <c r="V39" s="5">
        <f>COUNTIF('TUẦN 27-28'!$AB$8:$AB$529,'KT PHÒNG'!A39)</f>
        <v>0</v>
      </c>
    </row>
    <row r="40" spans="1:23" ht="14.25" customHeight="1">
      <c r="A40" s="4" t="s">
        <v>223</v>
      </c>
      <c r="B40" s="5">
        <f>COUNTIF('TUẦN 27-28'!$H$6:$H$657,'KT PHÒNG'!A40)</f>
        <v>0</v>
      </c>
      <c r="C40" s="5">
        <f>COUNTIF('TUẦN 27-28'!$I$6:$I$657,'KT PHÒNG'!A40)</f>
        <v>0</v>
      </c>
      <c r="D40" s="5">
        <f>COUNTIF('TUẦN 27-28'!$J$6:$J$657,'KT PHÒNG'!A40)</f>
        <v>1</v>
      </c>
      <c r="E40" s="5">
        <f>COUNTIF('TUẦN 27-28'!$K$6:$K$657,'KT PHÒNG'!A40)</f>
        <v>0</v>
      </c>
      <c r="F40" s="5">
        <f>COUNTIF('TUẦN 27-28'!$L$6:$L$657,'KT PHÒNG'!A40)</f>
        <v>0</v>
      </c>
      <c r="G40" s="5">
        <f>COUNTIF('TUẦN 27-28'!$M$6:$M$657,'KT PHÒNG'!A40)</f>
        <v>0</v>
      </c>
      <c r="H40" s="5">
        <f>COUNTIF('TUẦN 27-28'!$N$6:$N$657,'KT PHÒNG'!A40)</f>
        <v>0</v>
      </c>
      <c r="I40" s="5">
        <f>COUNTIF('TUẦN 27-28'!$O$6:$O$657,'KT PHÒNG'!A40)</f>
        <v>0</v>
      </c>
      <c r="J40" s="5">
        <f>COUNTIF('TUẦN 27-28'!$P$6:$P$657,'KT PHÒNG'!A40)</f>
        <v>0</v>
      </c>
      <c r="K40" s="5">
        <f>COUNTIF('TUẦN 27-28'!$Q$6:$Q$657,'KT PHÒNG'!A40)</f>
        <v>1</v>
      </c>
      <c r="L40" s="5">
        <f>COUNTIF('TUẦN 27-28'!$R$6:$R$657,'KT PHÒNG'!A40)</f>
        <v>0</v>
      </c>
      <c r="M40" s="5">
        <f>COUNTIF('TUẦN 27-28'!$S$6:$S$657,'KT PHÒNG'!A40)</f>
        <v>0</v>
      </c>
      <c r="N40" s="5">
        <f>COUNTIF('TUẦN 27-28'!$T$6:$T$657,'KT PHÒNG'!A40)</f>
        <v>0</v>
      </c>
      <c r="O40" s="5">
        <f>COUNTIF('TUẦN 27-28'!$U$6:$U$657,'KT PHÒNG'!A40)</f>
        <v>0</v>
      </c>
      <c r="P40" s="5">
        <f>COUNTIF('TUẦN 27-28'!$V$5:$V$657,'KT PHÒNG'!A40)</f>
        <v>0</v>
      </c>
      <c r="Q40" s="5">
        <f>COUNTIF('TUẦN 27-28'!$W$8:$W$511,'KT PHÒNG'!A40)</f>
        <v>0</v>
      </c>
      <c r="R40" s="5">
        <f>COUNTIF('TUẦN 27-28'!$X$5:$X$657,'KT PHÒNG'!A40)</f>
        <v>1</v>
      </c>
      <c r="S40" s="5">
        <f>COUNTIF('TUẦN 27-28'!$Y$5:$Y$657,'KT PHÒNG'!A40)</f>
        <v>0</v>
      </c>
      <c r="T40" s="5">
        <f>COUNTIF('TUẦN 27-28'!$Z$5:$Z$657,'KT PHÒNG'!A40)</f>
        <v>0</v>
      </c>
      <c r="U40" s="5">
        <f>COUNTIF('TUẦN 27-28'!$AA$5:$AA$657,'KT PHÒNG'!A40)</f>
        <v>0</v>
      </c>
      <c r="V40" s="5">
        <f>COUNTIF('TUẦN 27-28'!$AB$8:$AB$529,'KT PHÒNG'!A40)</f>
        <v>0</v>
      </c>
    </row>
    <row r="41" spans="1:23" ht="14.25" customHeight="1">
      <c r="A41" s="4" t="s">
        <v>224</v>
      </c>
      <c r="B41" s="5">
        <f>COUNTIF('TUẦN 27-28'!$H$6:$H$657,'KT PHÒNG'!A41)</f>
        <v>0</v>
      </c>
      <c r="C41" s="5">
        <f>COUNTIF('TUẦN 27-28'!$I$6:$I$657,'KT PHÒNG'!A41)</f>
        <v>0</v>
      </c>
      <c r="D41" s="5">
        <f>COUNTIF('TUẦN 27-28'!$J$6:$J$657,'KT PHÒNG'!A41)</f>
        <v>1</v>
      </c>
      <c r="E41" s="5">
        <f>COUNTIF('TUẦN 27-28'!$K$6:$K$657,'KT PHÒNG'!A41)</f>
        <v>0</v>
      </c>
      <c r="F41" s="5">
        <f>COUNTIF('TUẦN 27-28'!$L$6:$L$657,'KT PHÒNG'!A41)</f>
        <v>0</v>
      </c>
      <c r="G41" s="5">
        <f>COUNTIF('TUẦN 27-28'!$M$6:$M$657,'KT PHÒNG'!A41)</f>
        <v>0</v>
      </c>
      <c r="H41" s="5">
        <f>COUNTIF('TUẦN 27-28'!$N$6:$N$657,'KT PHÒNG'!A41)</f>
        <v>0</v>
      </c>
      <c r="I41" s="5">
        <f>COUNTIF('TUẦN 27-28'!$O$6:$O$657,'KT PHÒNG'!A41)</f>
        <v>0</v>
      </c>
      <c r="J41" s="5">
        <f>COUNTIF('TUẦN 27-28'!$P$6:$P$657,'KT PHÒNG'!A41)</f>
        <v>0</v>
      </c>
      <c r="K41" s="5">
        <f>COUNTIF('TUẦN 27-28'!$Q$6:$Q$657,'KT PHÒNG'!A41)</f>
        <v>1</v>
      </c>
      <c r="L41" s="5">
        <f>COUNTIF('TUẦN 27-28'!$R$6:$R$657,'KT PHÒNG'!A41)</f>
        <v>0</v>
      </c>
      <c r="M41" s="5">
        <f>COUNTIF('TUẦN 27-28'!$S$6:$S$657,'KT PHÒNG'!A41)</f>
        <v>0</v>
      </c>
      <c r="N41" s="5">
        <f>COUNTIF('TUẦN 27-28'!$T$6:$T$657,'KT PHÒNG'!A41)</f>
        <v>0</v>
      </c>
      <c r="O41" s="5">
        <f>COUNTIF('TUẦN 27-28'!$U$6:$U$657,'KT PHÒNG'!A41)</f>
        <v>0</v>
      </c>
      <c r="P41" s="5">
        <f>COUNTIF('TUẦN 27-28'!$V$5:$V$657,'KT PHÒNG'!A41)</f>
        <v>0</v>
      </c>
      <c r="Q41" s="5">
        <f>COUNTIF('TUẦN 27-28'!$W$8:$W$511,'KT PHÒNG'!A41)</f>
        <v>0</v>
      </c>
      <c r="R41" s="5">
        <f>COUNTIF('TUẦN 27-28'!$X$5:$X$657,'KT PHÒNG'!A41)</f>
        <v>1</v>
      </c>
      <c r="S41" s="5">
        <f>COUNTIF('TUẦN 27-28'!$Y$5:$Y$657,'KT PHÒNG'!A41)</f>
        <v>0</v>
      </c>
      <c r="T41" s="5">
        <f>COUNTIF('TUẦN 27-28'!$Z$5:$Z$657,'KT PHÒNG'!A41)</f>
        <v>0</v>
      </c>
      <c r="U41" s="5">
        <f>COUNTIF('TUẦN 27-28'!$AA$5:$AA$657,'KT PHÒNG'!A41)</f>
        <v>0</v>
      </c>
      <c r="V41" s="5">
        <f>COUNTIF('TUẦN 27-28'!$AB$8:$AB$529,'KT PHÒNG'!A41)</f>
        <v>0</v>
      </c>
    </row>
    <row r="42" spans="1:23">
      <c r="A42" s="4">
        <v>301</v>
      </c>
      <c r="B42" s="5">
        <f>COUNTIF('TUẦN 27-28'!$H$6:$H$657,'KT PHÒNG'!A42)</f>
        <v>0</v>
      </c>
      <c r="C42" s="5">
        <f>COUNTIF('TUẦN 27-28'!$I$6:$I$657,'KT PHÒNG'!A42)</f>
        <v>0</v>
      </c>
      <c r="D42" s="5">
        <f>COUNTIF('TUẦN 27-28'!$J$6:$J$657,'KT PHÒNG'!A42)</f>
        <v>0</v>
      </c>
      <c r="E42" s="5">
        <f>COUNTIF('TUẦN 27-28'!$K$6:$K$657,'KT PHÒNG'!A42)</f>
        <v>0</v>
      </c>
      <c r="F42" s="5">
        <f>COUNTIF('TUẦN 27-28'!$L$6:$L$657,'KT PHÒNG'!A42)</f>
        <v>0</v>
      </c>
      <c r="G42" s="5">
        <f>COUNTIF('TUẦN 27-28'!$M$6:$M$657,'KT PHÒNG'!A42)</f>
        <v>0</v>
      </c>
      <c r="H42" s="5">
        <f>COUNTIF('TUẦN 27-28'!$N$6:$N$657,'KT PHÒNG'!A42)</f>
        <v>0</v>
      </c>
      <c r="I42" s="5">
        <f>COUNTIF('TUẦN 27-28'!$O$6:$O$657,'KT PHÒNG'!A42)</f>
        <v>0</v>
      </c>
      <c r="J42" s="5">
        <f>COUNTIF('TUẦN 27-28'!$P$6:$P$657,'KT PHÒNG'!A42)</f>
        <v>0</v>
      </c>
      <c r="K42" s="5">
        <f>COUNTIF('TUẦN 27-28'!$Q$6:$Q$657,'KT PHÒNG'!A42)</f>
        <v>0</v>
      </c>
      <c r="L42" s="5">
        <f>COUNTIF('TUẦN 27-28'!$R$6:$R$657,'KT PHÒNG'!A42)</f>
        <v>0</v>
      </c>
      <c r="M42" s="5">
        <f>COUNTIF('TUẦN 27-28'!$S$6:$S$657,'KT PHÒNG'!A42)</f>
        <v>0</v>
      </c>
      <c r="N42" s="5">
        <f>COUNTIF('TUẦN 27-28'!$T$6:$T$657,'KT PHÒNG'!A42)</f>
        <v>0</v>
      </c>
      <c r="O42" s="5">
        <f>COUNTIF('TUẦN 27-28'!$U$6:$U$657,'KT PHÒNG'!A42)</f>
        <v>0</v>
      </c>
      <c r="P42" s="5">
        <f>COUNTIF('TUẦN 27-28'!$V$5:$V$657,'KT PHÒNG'!A42)</f>
        <v>0</v>
      </c>
      <c r="Q42" s="5">
        <f>COUNTIF('TUẦN 27-28'!$W$8:$W$511,'KT PHÒNG'!A42)</f>
        <v>0</v>
      </c>
      <c r="R42" s="5">
        <f>COUNTIF('TUẦN 27-28'!$X$5:$X$657,'KT PHÒNG'!A42)</f>
        <v>0</v>
      </c>
      <c r="S42" s="5">
        <f>COUNTIF('TUẦN 27-28'!$Y$5:$Y$657,'KT PHÒNG'!A42)</f>
        <v>0</v>
      </c>
      <c r="T42" s="5">
        <f>COUNTIF('TUẦN 27-28'!$Z$5:$Z$657,'KT PHÒNG'!A42)</f>
        <v>0</v>
      </c>
      <c r="U42" s="5">
        <f>COUNTIF('TUẦN 27-28'!$AA$5:$AA$657,'KT PHÒNG'!A42)</f>
        <v>0</v>
      </c>
      <c r="V42" s="5">
        <f>COUNTIF('TUẦN 27-28'!$AB$8:$AB$529,'KT PHÒNG'!A42)</f>
        <v>0</v>
      </c>
    </row>
    <row r="43" spans="1:23" ht="25.5" customHeight="1">
      <c r="A43" s="4" t="s">
        <v>126</v>
      </c>
      <c r="B43" s="5">
        <f>COUNTIF('TUẦN 27-28'!$H$6:$H$657,'KT PHÒNG'!A43)</f>
        <v>1</v>
      </c>
      <c r="C43" s="5">
        <f>COUNTIF('TUẦN 27-28'!$I$6:$I$657,'KT PHÒNG'!A43)</f>
        <v>1</v>
      </c>
      <c r="D43" s="5">
        <f>COUNTIF('TUẦN 27-28'!$J$6:$J$657,'KT PHÒNG'!A43)</f>
        <v>1</v>
      </c>
      <c r="E43" s="5">
        <f>COUNTIF('TUẦN 27-28'!$K$6:$K$657,'KT PHÒNG'!A43)</f>
        <v>1</v>
      </c>
      <c r="F43" s="5">
        <f>COUNTIF('TUẦN 27-28'!$L$6:$L$657,'KT PHÒNG'!A43)</f>
        <v>1</v>
      </c>
      <c r="G43" s="5">
        <f>COUNTIF('TUẦN 27-28'!$M$6:$M$657,'KT PHÒNG'!A43)</f>
        <v>0</v>
      </c>
      <c r="H43" s="5">
        <f>COUNTIF('TUẦN 27-28'!$N$6:$N$657,'KT PHÒNG'!A43)</f>
        <v>0</v>
      </c>
      <c r="I43" s="5">
        <f>COUNTIF('TUẦN 27-28'!$O$6:$O$657,'KT PHÒNG'!A43)</f>
        <v>1</v>
      </c>
      <c r="J43" s="5">
        <f>COUNTIF('TUẦN 27-28'!$P$6:$P$657,'KT PHÒNG'!A43)</f>
        <v>1</v>
      </c>
      <c r="K43" s="5">
        <f>COUNTIF('TUẦN 27-28'!$Q$6:$Q$657,'KT PHÒNG'!A43)</f>
        <v>1</v>
      </c>
      <c r="L43" s="5">
        <f>COUNTIF('TUẦN 27-28'!$R$6:$R$657,'KT PHÒNG'!A43)</f>
        <v>1</v>
      </c>
      <c r="M43" s="5">
        <f>COUNTIF('TUẦN 27-28'!$S$6:$S$657,'KT PHÒNG'!A43)</f>
        <v>1</v>
      </c>
      <c r="N43" s="5">
        <f>COUNTIF('TUẦN 27-28'!$T$6:$T$657,'KT PHÒNG'!A43)</f>
        <v>0</v>
      </c>
      <c r="O43" s="5">
        <f>COUNTIF('TUẦN 27-28'!$U$6:$U$657,'KT PHÒNG'!A43)</f>
        <v>0</v>
      </c>
      <c r="P43" s="5">
        <f>COUNTIF('TUẦN 27-28'!$V$5:$V$657,'KT PHÒNG'!A43)</f>
        <v>1</v>
      </c>
      <c r="Q43" s="5">
        <f>COUNTIF('TUẦN 27-28'!$W$8:$W$511,'KT PHÒNG'!A43)</f>
        <v>1</v>
      </c>
      <c r="R43" s="5">
        <f>COUNTIF('TUẦN 27-28'!$X$5:$X$657,'KT PHÒNG'!A43)</f>
        <v>1</v>
      </c>
      <c r="S43" s="5">
        <f>COUNTIF('TUẦN 27-28'!$Y$5:$Y$657,'KT PHÒNG'!A43)</f>
        <v>0</v>
      </c>
      <c r="T43" s="5">
        <f>COUNTIF('TUẦN 27-28'!$Z$5:$Z$657,'KT PHÒNG'!A43)</f>
        <v>2</v>
      </c>
      <c r="U43" s="5">
        <f>COUNTIF('TUẦN 27-28'!$AA$5:$AA$657,'KT PHÒNG'!A43)</f>
        <v>0</v>
      </c>
      <c r="V43" s="5">
        <f>COUNTIF('TUẦN 27-28'!$AB$8:$AB$529,'KT PHÒNG'!A43)</f>
        <v>0</v>
      </c>
    </row>
    <row r="44" spans="1:23" ht="24" customHeight="1">
      <c r="A44" s="4" t="s">
        <v>225</v>
      </c>
      <c r="B44" s="5">
        <f>COUNTIF('TUẦN 27-28'!$H$6:$H$657,'KT PHÒNG'!A44)</f>
        <v>0</v>
      </c>
      <c r="C44" s="5">
        <f>COUNTIF('TUẦN 27-28'!$I$6:$I$657,'KT PHÒNG'!A44)</f>
        <v>0</v>
      </c>
      <c r="D44" s="5">
        <f>COUNTIF('TUẦN 27-28'!$J$6:$J$657,'KT PHÒNG'!A44)</f>
        <v>0</v>
      </c>
      <c r="E44" s="5">
        <f>COUNTIF('TUẦN 27-28'!$K$6:$K$657,'KT PHÒNG'!A44)</f>
        <v>0</v>
      </c>
      <c r="F44" s="5">
        <f>COUNTIF('TUẦN 27-28'!$L$6:$L$657,'KT PHÒNG'!A44)</f>
        <v>0</v>
      </c>
      <c r="G44" s="5">
        <f>COUNTIF('TUẦN 27-28'!$M$6:$M$657,'KT PHÒNG'!A44)</f>
        <v>0</v>
      </c>
      <c r="H44" s="5">
        <f>COUNTIF('TUẦN 27-28'!$N$6:$N$657,'KT PHÒNG'!A44)</f>
        <v>0</v>
      </c>
      <c r="I44" s="5">
        <f>COUNTIF('TUẦN 27-28'!$O$6:$O$657,'KT PHÒNG'!A44)</f>
        <v>0</v>
      </c>
      <c r="J44" s="5">
        <f>COUNTIF('TUẦN 27-28'!$P$6:$P$657,'KT PHÒNG'!A44)</f>
        <v>0</v>
      </c>
      <c r="K44" s="5">
        <f>COUNTIF('TUẦN 27-28'!$Q$6:$Q$657,'KT PHÒNG'!A44)</f>
        <v>0</v>
      </c>
      <c r="L44" s="5">
        <f>COUNTIF('TUẦN 27-28'!$R$6:$R$657,'KT PHÒNG'!A44)</f>
        <v>0</v>
      </c>
      <c r="M44" s="5">
        <f>COUNTIF('TUẦN 27-28'!$S$6:$S$657,'KT PHÒNG'!A44)</f>
        <v>0</v>
      </c>
      <c r="N44" s="5">
        <f>COUNTIF('TUẦN 27-28'!$T$6:$T$657,'KT PHÒNG'!A44)</f>
        <v>0</v>
      </c>
      <c r="O44" s="5">
        <f>COUNTIF('TUẦN 27-28'!$U$6:$U$657,'KT PHÒNG'!A44)</f>
        <v>0</v>
      </c>
      <c r="P44" s="5">
        <f>COUNTIF('TUẦN 27-28'!$V$5:$V$657,'KT PHÒNG'!A44)</f>
        <v>0</v>
      </c>
      <c r="Q44" s="5">
        <f>COUNTIF('TUẦN 27-28'!$W$8:$W$511,'KT PHÒNG'!A44)</f>
        <v>0</v>
      </c>
      <c r="R44" s="5">
        <f>COUNTIF('TUẦN 27-28'!$X$5:$X$657,'KT PHÒNG'!A44)</f>
        <v>0</v>
      </c>
      <c r="S44" s="5">
        <f>COUNTIF('TUẦN 27-28'!$Y$5:$Y$657,'KT PHÒNG'!A44)</f>
        <v>0</v>
      </c>
      <c r="T44" s="5">
        <f>COUNTIF('TUẦN 27-28'!$Z$5:$Z$657,'KT PHÒNG'!A44)</f>
        <v>0</v>
      </c>
      <c r="U44" s="5">
        <f>COUNTIF('TUẦN 27-28'!$AA$5:$AA$657,'KT PHÒNG'!A44)</f>
        <v>0</v>
      </c>
      <c r="V44" s="5">
        <f>COUNTIF('TUẦN 27-28'!$AB$8:$AB$529,'KT PHÒNG'!A44)</f>
        <v>0</v>
      </c>
    </row>
    <row r="45" spans="1:23" ht="21.75" customHeight="1">
      <c r="A45" s="4" t="s">
        <v>181</v>
      </c>
      <c r="B45" s="5">
        <f>COUNTIF('TUẦN 27-28'!$H$6:$H$657,'KT PHÒNG'!A45)</f>
        <v>1</v>
      </c>
      <c r="C45" s="5">
        <f>COUNTIF('TUẦN 27-28'!$I$6:$I$657,'KT PHÒNG'!A45)</f>
        <v>1</v>
      </c>
      <c r="D45" s="5">
        <f>COUNTIF('TUẦN 27-28'!$J$6:$J$657,'KT PHÒNG'!A45)</f>
        <v>1</v>
      </c>
      <c r="E45" s="5">
        <f>COUNTIF('TUẦN 27-28'!$K$6:$K$657,'KT PHÒNG'!A45)</f>
        <v>1</v>
      </c>
      <c r="F45" s="5">
        <f>COUNTIF('TUẦN 27-28'!$L$6:$L$657,'KT PHÒNG'!A45)</f>
        <v>1</v>
      </c>
      <c r="G45" s="5">
        <f>COUNTIF('TUẦN 27-28'!$M$6:$M$657,'KT PHÒNG'!A45)</f>
        <v>0</v>
      </c>
      <c r="H45" s="5">
        <f>COUNTIF('TUẦN 27-28'!$N$6:$N$657,'KT PHÒNG'!A45)</f>
        <v>0</v>
      </c>
      <c r="I45" s="5">
        <f>COUNTIF('TUẦN 27-28'!$O$6:$O$657,'KT PHÒNG'!A45)</f>
        <v>1</v>
      </c>
      <c r="J45" s="5">
        <f>COUNTIF('TUẦN 27-28'!$P$6:$P$657,'KT PHÒNG'!A45)</f>
        <v>1</v>
      </c>
      <c r="K45" s="5">
        <f>COUNTIF('TUẦN 27-28'!$Q$6:$Q$657,'KT PHÒNG'!A45)</f>
        <v>1</v>
      </c>
      <c r="L45" s="5">
        <f>COUNTIF('TUẦN 27-28'!$R$6:$R$657,'KT PHÒNG'!A45)</f>
        <v>1</v>
      </c>
      <c r="M45" s="5">
        <f>COUNTIF('TUẦN 27-28'!$S$6:$S$657,'KT PHÒNG'!A45)</f>
        <v>1</v>
      </c>
      <c r="N45" s="5">
        <f>COUNTIF('TUẦN 27-28'!$T$6:$T$657,'KT PHÒNG'!A45)</f>
        <v>0</v>
      </c>
      <c r="O45" s="5">
        <f>COUNTIF('TUẦN 27-28'!$U$6:$U$657,'KT PHÒNG'!A45)</f>
        <v>0</v>
      </c>
      <c r="P45" s="5">
        <f>COUNTIF('TUẦN 27-28'!$V$5:$V$657,'KT PHÒNG'!A45)</f>
        <v>1</v>
      </c>
      <c r="Q45" s="5">
        <f>COUNTIF('TUẦN 27-28'!$W$8:$W$511,'KT PHÒNG'!A45)</f>
        <v>1</v>
      </c>
      <c r="R45" s="5">
        <f>COUNTIF('TUẦN 27-28'!$X$5:$X$657,'KT PHÒNG'!A45)</f>
        <v>1</v>
      </c>
      <c r="S45" s="5">
        <f>COUNTIF('TUẦN 27-28'!$Y$5:$Y$657,'KT PHÒNG'!A45)</f>
        <v>1</v>
      </c>
      <c r="T45" s="5">
        <f>COUNTIF('TUẦN 27-28'!$Z$5:$Z$657,'KT PHÒNG'!A45)</f>
        <v>1</v>
      </c>
      <c r="U45" s="5">
        <f>COUNTIF('TUẦN 27-28'!$AA$5:$AA$657,'KT PHÒNG'!A45)</f>
        <v>0</v>
      </c>
      <c r="V45" s="5">
        <f>COUNTIF('TUẦN 27-28'!$AB$8:$AB$529,'KT PHÒNG'!A45)</f>
        <v>0</v>
      </c>
    </row>
    <row r="46" spans="1:23" ht="21.75" customHeight="1">
      <c r="A46" s="4" t="s">
        <v>67</v>
      </c>
      <c r="B46" s="5">
        <f>COUNTIF('TUẦN 27-28'!$H$6:$H$657,'KT PHÒNG'!A46)</f>
        <v>1</v>
      </c>
      <c r="C46" s="5">
        <f>COUNTIF('TUẦN 27-28'!$I$6:$I$657,'KT PHÒNG'!A46)</f>
        <v>1</v>
      </c>
      <c r="D46" s="5">
        <f>COUNTIF('TUẦN 27-28'!$J$6:$J$657,'KT PHÒNG'!A46)</f>
        <v>1</v>
      </c>
      <c r="E46" s="5">
        <f>COUNTIF('TUẦN 27-28'!$K$6:$K$657,'KT PHÒNG'!A46)</f>
        <v>1</v>
      </c>
      <c r="F46" s="5">
        <f>COUNTIF('TUẦN 27-28'!$L$6:$L$657,'KT PHÒNG'!A46)</f>
        <v>0</v>
      </c>
      <c r="G46" s="5">
        <f>COUNTIF('TUẦN 27-28'!$M$6:$M$657,'KT PHÒNG'!A46)</f>
        <v>0</v>
      </c>
      <c r="H46" s="5">
        <f>COUNTIF('TUẦN 27-28'!$N$6:$N$657,'KT PHÒNG'!A46)</f>
        <v>0</v>
      </c>
      <c r="I46" s="5">
        <f>COUNTIF('TUẦN 27-28'!$O$6:$O$657,'KT PHÒNG'!A46)</f>
        <v>2</v>
      </c>
      <c r="J46" s="5">
        <f>COUNTIF('TUẦN 27-28'!$P$6:$P$657,'KT PHÒNG'!A46)</f>
        <v>1</v>
      </c>
      <c r="K46" s="5">
        <f>COUNTIF('TUẦN 27-28'!$Q$6:$Q$657,'KT PHÒNG'!A46)</f>
        <v>1</v>
      </c>
      <c r="L46" s="5">
        <f>COUNTIF('TUẦN 27-28'!$R$6:$R$657,'KT PHÒNG'!A46)</f>
        <v>1</v>
      </c>
      <c r="M46" s="5">
        <f>COUNTIF('TUẦN 27-28'!$S$6:$S$657,'KT PHÒNG'!A46)</f>
        <v>1</v>
      </c>
      <c r="N46" s="5">
        <f>COUNTIF('TUẦN 27-28'!$T$6:$T$657,'KT PHÒNG'!A46)</f>
        <v>0</v>
      </c>
      <c r="O46" s="5">
        <f>COUNTIF('TUẦN 27-28'!$U$6:$U$657,'KT PHÒNG'!A46)</f>
        <v>0</v>
      </c>
      <c r="P46" s="5">
        <f>COUNTIF('TUẦN 27-28'!$V$5:$V$657,'KT PHÒNG'!A46)</f>
        <v>1</v>
      </c>
      <c r="Q46" s="5">
        <f>COUNTIF('TUẦN 27-28'!$W$8:$W$511,'KT PHÒNG'!A46)</f>
        <v>0</v>
      </c>
      <c r="R46" s="5">
        <f>COUNTIF('TUẦN 27-28'!$X$5:$X$657,'KT PHÒNG'!A46)</f>
        <v>1</v>
      </c>
      <c r="S46" s="5">
        <f>COUNTIF('TUẦN 27-28'!$Y$5:$Y$657,'KT PHÒNG'!A46)</f>
        <v>1</v>
      </c>
      <c r="T46" s="5">
        <f>COUNTIF('TUẦN 27-28'!$Z$5:$Z$657,'KT PHÒNG'!A46)</f>
        <v>1</v>
      </c>
      <c r="U46" s="5">
        <f>COUNTIF('TUẦN 27-28'!$AA$5:$AA$657,'KT PHÒNG'!A46)</f>
        <v>0</v>
      </c>
      <c r="V46" s="5">
        <f>COUNTIF('TUẦN 27-28'!$AB$8:$AB$529,'KT PHÒNG'!A46)</f>
        <v>0</v>
      </c>
    </row>
    <row r="47" spans="1:23" ht="22.5" customHeight="1">
      <c r="A47" s="4" t="s">
        <v>132</v>
      </c>
      <c r="B47" s="5">
        <f>COUNTIF('TUẦN 27-28'!$H$6:$H$657,'KT PHÒNG'!A47)</f>
        <v>1</v>
      </c>
      <c r="C47" s="5">
        <f>COUNTIF('TUẦN 27-28'!$I$6:$I$657,'KT PHÒNG'!A47)</f>
        <v>1</v>
      </c>
      <c r="D47" s="5">
        <f>COUNTIF('TUẦN 27-28'!$J$6:$J$657,'KT PHÒNG'!A47)</f>
        <v>1</v>
      </c>
      <c r="E47" s="5">
        <f>COUNTIF('TUẦN 27-28'!$K$6:$K$657,'KT PHÒNG'!A47)</f>
        <v>1</v>
      </c>
      <c r="F47" s="5">
        <f>COUNTIF('TUẦN 27-28'!$L$6:$L$657,'KT PHÒNG'!A47)</f>
        <v>1</v>
      </c>
      <c r="G47" s="5">
        <f>COUNTIF('TUẦN 27-28'!$M$6:$M$657,'KT PHÒNG'!A47)</f>
        <v>0</v>
      </c>
      <c r="H47" s="5">
        <f>COUNTIF('TUẦN 27-28'!$N$6:$N$657,'KT PHÒNG'!A47)</f>
        <v>0</v>
      </c>
      <c r="I47" s="5">
        <f>COUNTIF('TUẦN 27-28'!$O$6:$O$657,'KT PHÒNG'!A47)</f>
        <v>1</v>
      </c>
      <c r="J47" s="5">
        <f>COUNTIF('TUẦN 27-28'!$P$6:$P$657,'KT PHÒNG'!A47)</f>
        <v>1</v>
      </c>
      <c r="K47" s="5">
        <f>COUNTIF('TUẦN 27-28'!$Q$6:$Q$657,'KT PHÒNG'!A47)</f>
        <v>0</v>
      </c>
      <c r="L47" s="5">
        <f>COUNTIF('TUẦN 27-28'!$R$6:$R$657,'KT PHÒNG'!A47)</f>
        <v>1</v>
      </c>
      <c r="M47" s="5">
        <f>COUNTIF('TUẦN 27-28'!$S$6:$S$657,'KT PHÒNG'!A47)</f>
        <v>1</v>
      </c>
      <c r="N47" s="5">
        <f>COUNTIF('TUẦN 27-28'!$T$6:$T$657,'KT PHÒNG'!A47)</f>
        <v>0</v>
      </c>
      <c r="O47" s="5">
        <f>COUNTIF('TUẦN 27-28'!$U$6:$U$657,'KT PHÒNG'!A47)</f>
        <v>0</v>
      </c>
      <c r="P47" s="5">
        <f>COUNTIF('TUẦN 27-28'!$V$5:$V$657,'KT PHÒNG'!A47)</f>
        <v>1</v>
      </c>
      <c r="Q47" s="5">
        <f>COUNTIF('TUẦN 27-28'!$W$8:$W$511,'KT PHÒNG'!A47)</f>
        <v>1</v>
      </c>
      <c r="R47" s="5">
        <f>COUNTIF('TUẦN 27-28'!$X$5:$X$657,'KT PHÒNG'!A47)</f>
        <v>1</v>
      </c>
      <c r="S47" s="5">
        <f>COUNTIF('TUẦN 27-28'!$Y$5:$Y$657,'KT PHÒNG'!A47)</f>
        <v>1</v>
      </c>
      <c r="T47" s="5">
        <f>COUNTIF('TUẦN 27-28'!$Z$5:$Z$657,'KT PHÒNG'!A47)</f>
        <v>0</v>
      </c>
      <c r="U47" s="5">
        <f>COUNTIF('TUẦN 27-28'!$AA$5:$AA$657,'KT PHÒNG'!A47)</f>
        <v>0</v>
      </c>
      <c r="V47" s="5">
        <f>COUNTIF('TUẦN 27-28'!$AB$8:$AB$529,'KT PHÒNG'!A47)</f>
        <v>0</v>
      </c>
      <c r="W47" s="3" t="s">
        <v>452</v>
      </c>
    </row>
    <row r="48" spans="1:23" ht="26.25" customHeight="1">
      <c r="A48" s="4" t="s">
        <v>226</v>
      </c>
      <c r="B48" s="5">
        <f>COUNTIF('TUẦN 27-28'!$H$6:$H$657,'KT PHÒNG'!A48)</f>
        <v>0</v>
      </c>
      <c r="C48" s="5">
        <f>COUNTIF('TUẦN 27-28'!$I$6:$I$657,'KT PHÒNG'!A48)</f>
        <v>1</v>
      </c>
      <c r="D48" s="5">
        <f>COUNTIF('TUẦN 27-28'!$J$6:$J$657,'KT PHÒNG'!A48)</f>
        <v>0</v>
      </c>
      <c r="E48" s="5">
        <f>COUNTIF('TUẦN 27-28'!$K$6:$K$657,'KT PHÒNG'!A48)</f>
        <v>0</v>
      </c>
      <c r="F48" s="5">
        <f>COUNTIF('TUẦN 27-28'!$L$6:$L$657,'KT PHÒNG'!A48)</f>
        <v>0</v>
      </c>
      <c r="G48" s="5">
        <f>COUNTIF('TUẦN 27-28'!$M$6:$M$657,'KT PHÒNG'!A48)</f>
        <v>0</v>
      </c>
      <c r="H48" s="5">
        <f>COUNTIF('TUẦN 27-28'!$N$6:$N$657,'KT PHÒNG'!A48)</f>
        <v>0</v>
      </c>
      <c r="I48" s="5">
        <f>COUNTIF('TUẦN 27-28'!$O$6:$O$657,'KT PHÒNG'!A48)</f>
        <v>1</v>
      </c>
      <c r="J48" s="5">
        <f>COUNTIF('TUẦN 27-28'!$P$6:$P$657,'KT PHÒNG'!A48)</f>
        <v>1</v>
      </c>
      <c r="K48" s="5">
        <f>COUNTIF('TUẦN 27-28'!$Q$6:$Q$657,'KT PHÒNG'!A48)</f>
        <v>0</v>
      </c>
      <c r="L48" s="5">
        <f>COUNTIF('TUẦN 27-28'!$R$6:$R$657,'KT PHÒNG'!A48)</f>
        <v>0</v>
      </c>
      <c r="M48" s="5">
        <f>COUNTIF('TUẦN 27-28'!$S$6:$S$657,'KT PHÒNG'!A48)</f>
        <v>0</v>
      </c>
      <c r="N48" s="5">
        <f>COUNTIF('TUẦN 27-28'!$T$6:$T$657,'KT PHÒNG'!A48)</f>
        <v>0</v>
      </c>
      <c r="O48" s="5">
        <f>COUNTIF('TUẦN 27-28'!$U$6:$U$657,'KT PHÒNG'!A48)</f>
        <v>0</v>
      </c>
      <c r="P48" s="5">
        <f>COUNTIF('TUẦN 27-28'!$V$5:$V$657,'KT PHÒNG'!A48)</f>
        <v>1</v>
      </c>
      <c r="Q48" s="5">
        <f>COUNTIF('TUẦN 27-28'!$W$8:$W$511,'KT PHÒNG'!A48)</f>
        <v>0</v>
      </c>
      <c r="R48" s="5">
        <f>COUNTIF('TUẦN 27-28'!$X$5:$X$657,'KT PHÒNG'!A48)</f>
        <v>2</v>
      </c>
      <c r="S48" s="5">
        <f>COUNTIF('TUẦN 27-28'!$Y$5:$Y$657,'KT PHÒNG'!A48)</f>
        <v>0</v>
      </c>
      <c r="T48" s="5">
        <f>COUNTIF('TUẦN 27-28'!$Z$5:$Z$657,'KT PHÒNG'!A48)</f>
        <v>0</v>
      </c>
      <c r="U48" s="5">
        <f>COUNTIF('TUẦN 27-28'!$AA$5:$AA$657,'KT PHÒNG'!A48)</f>
        <v>0</v>
      </c>
      <c r="V48" s="5">
        <f>COUNTIF('TUẦN 27-28'!$AB$8:$AB$529,'KT PHÒNG'!A48)</f>
        <v>0</v>
      </c>
    </row>
    <row r="49" spans="1:24" ht="24.75" customHeight="1">
      <c r="A49" s="4" t="s">
        <v>107</v>
      </c>
      <c r="B49" s="5">
        <f>COUNTIF('TUẦN 27-28'!$H$6:$H$657,'KT PHÒNG'!A49)</f>
        <v>1</v>
      </c>
      <c r="C49" s="5">
        <f>COUNTIF('TUẦN 27-28'!$I$6:$I$657,'KT PHÒNG'!A49)</f>
        <v>1</v>
      </c>
      <c r="D49" s="5">
        <f>COUNTIF('TUẦN 27-28'!$J$6:$J$657,'KT PHÒNG'!A49)</f>
        <v>1</v>
      </c>
      <c r="E49" s="5">
        <f>COUNTIF('TUẦN 27-28'!$K$6:$K$657,'KT PHÒNG'!A49)</f>
        <v>1</v>
      </c>
      <c r="F49" s="5">
        <f>COUNTIF('TUẦN 27-28'!$L$6:$L$657,'KT PHÒNG'!A49)</f>
        <v>1</v>
      </c>
      <c r="G49" s="5">
        <f>COUNTIF('TUẦN 27-28'!$M$6:$M$657,'KT PHÒNG'!A49)</f>
        <v>0</v>
      </c>
      <c r="H49" s="5">
        <f>COUNTIF('TUẦN 27-28'!$N$6:$N$657,'KT PHÒNG'!A49)</f>
        <v>0</v>
      </c>
      <c r="I49" s="5">
        <f>COUNTIF('TUẦN 27-28'!$O$6:$O$657,'KT PHÒNG'!A49)</f>
        <v>1</v>
      </c>
      <c r="J49" s="5">
        <f>COUNTIF('TUẦN 27-28'!$P$6:$P$657,'KT PHÒNG'!A49)</f>
        <v>1</v>
      </c>
      <c r="K49" s="5">
        <f>COUNTIF('TUẦN 27-28'!$Q$6:$Q$657,'KT PHÒNG'!A49)</f>
        <v>1</v>
      </c>
      <c r="L49" s="5">
        <f>COUNTIF('TUẦN 27-28'!$R$6:$R$657,'KT PHÒNG'!A49)</f>
        <v>1</v>
      </c>
      <c r="M49" s="5">
        <f>COUNTIF('TUẦN 27-28'!$S$6:$S$657,'KT PHÒNG'!A49)</f>
        <v>1</v>
      </c>
      <c r="N49" s="5">
        <f>COUNTIF('TUẦN 27-28'!$T$6:$T$657,'KT PHÒNG'!A49)</f>
        <v>0</v>
      </c>
      <c r="O49" s="5">
        <f>COUNTIF('TUẦN 27-28'!$U$6:$U$657,'KT PHÒNG'!A49)</f>
        <v>0</v>
      </c>
      <c r="P49" s="5">
        <f>COUNTIF('TUẦN 27-28'!$V$5:$V$657,'KT PHÒNG'!A49)</f>
        <v>1</v>
      </c>
      <c r="Q49" s="5">
        <f>COUNTIF('TUẦN 27-28'!$W$8:$W$511,'KT PHÒNG'!A49)</f>
        <v>1</v>
      </c>
      <c r="R49" s="5">
        <f>COUNTIF('TUẦN 27-28'!$X$5:$X$657,'KT PHÒNG'!A49)</f>
        <v>1</v>
      </c>
      <c r="S49" s="5">
        <f>COUNTIF('TUẦN 27-28'!$Y$5:$Y$657,'KT PHÒNG'!A49)</f>
        <v>1</v>
      </c>
      <c r="T49" s="5">
        <f>COUNTIF('TUẦN 27-28'!$Z$5:$Z$657,'KT PHÒNG'!A49)</f>
        <v>1</v>
      </c>
      <c r="U49" s="5">
        <f>COUNTIF('TUẦN 27-28'!$AA$5:$AA$657,'KT PHÒNG'!A49)</f>
        <v>0</v>
      </c>
      <c r="V49" s="5">
        <f>COUNTIF('TUẦN 27-28'!$AB$8:$AB$529,'KT PHÒNG'!A49)</f>
        <v>0</v>
      </c>
    </row>
    <row r="50" spans="1:24" ht="24.75" customHeight="1">
      <c r="A50" s="4" t="s">
        <v>227</v>
      </c>
      <c r="B50" s="5">
        <f>COUNTIF('TUẦN 27-28'!$H$6:$H$657,'KT PHÒNG'!A50)</f>
        <v>0</v>
      </c>
      <c r="C50" s="5">
        <f>COUNTIF('TUẦN 27-28'!$I$6:$I$657,'KT PHÒNG'!A50)</f>
        <v>0</v>
      </c>
      <c r="D50" s="5">
        <f>COUNTIF('TUẦN 27-28'!$J$6:$J$657,'KT PHÒNG'!A50)</f>
        <v>1</v>
      </c>
      <c r="E50" s="5">
        <f>COUNTIF('TUẦN 27-28'!$K$6:$K$657,'KT PHÒNG'!A50)</f>
        <v>0</v>
      </c>
      <c r="F50" s="5">
        <f>COUNTIF('TUẦN 27-28'!$L$6:$L$657,'KT PHÒNG'!A50)</f>
        <v>0</v>
      </c>
      <c r="G50" s="5">
        <f>COUNTIF('TUẦN 27-28'!$M$6:$M$657,'KT PHÒNG'!A50)</f>
        <v>0</v>
      </c>
      <c r="H50" s="5">
        <f>COUNTIF('TUẦN 27-28'!$N$6:$N$657,'KT PHÒNG'!A50)</f>
        <v>0</v>
      </c>
      <c r="I50" s="5">
        <f>COUNTIF('TUẦN 27-28'!$O$6:$O$657,'KT PHÒNG'!A50)</f>
        <v>0</v>
      </c>
      <c r="J50" s="5">
        <f>COUNTIF('TUẦN 27-28'!$P$6:$P$657,'KT PHÒNG'!A50)</f>
        <v>0</v>
      </c>
      <c r="K50" s="5">
        <f>COUNTIF('TUẦN 27-28'!$Q$6:$Q$657,'KT PHÒNG'!A50)</f>
        <v>1</v>
      </c>
      <c r="L50" s="5">
        <f>COUNTIF('TUẦN 27-28'!$R$6:$R$657,'KT PHÒNG'!A50)</f>
        <v>0</v>
      </c>
      <c r="M50" s="5">
        <f>COUNTIF('TUẦN 27-28'!$S$6:$S$657,'KT PHÒNG'!A50)</f>
        <v>0</v>
      </c>
      <c r="N50" s="5">
        <f>COUNTIF('TUẦN 27-28'!$T$6:$T$657,'KT PHÒNG'!A50)</f>
        <v>0</v>
      </c>
      <c r="O50" s="5">
        <f>COUNTIF('TUẦN 27-28'!$U$6:$U$657,'KT PHÒNG'!A50)</f>
        <v>0</v>
      </c>
      <c r="P50" s="5">
        <f>COUNTIF('TUẦN 27-28'!$V$5:$V$657,'KT PHÒNG'!A50)</f>
        <v>0</v>
      </c>
      <c r="Q50" s="5">
        <f>COUNTIF('TUẦN 27-28'!$W$8:$W$511,'KT PHÒNG'!A50)</f>
        <v>1</v>
      </c>
      <c r="R50" s="5">
        <f>COUNTIF('TUẦN 27-28'!$X$5:$X$657,'KT PHÒNG'!A50)</f>
        <v>0</v>
      </c>
      <c r="S50" s="5">
        <f>COUNTIF('TUẦN 27-28'!$Y$5:$Y$657,'KT PHÒNG'!A50)</f>
        <v>0</v>
      </c>
      <c r="T50" s="5">
        <f>COUNTIF('TUẦN 27-28'!$Z$5:$Z$657,'KT PHÒNG'!A50)</f>
        <v>0</v>
      </c>
      <c r="U50" s="5">
        <f>COUNTIF('TUẦN 27-28'!$AA$5:$AA$657,'KT PHÒNG'!A50)</f>
        <v>0</v>
      </c>
      <c r="V50" s="5">
        <f>COUNTIF('TUẦN 27-28'!$AB$8:$AB$529,'KT PHÒNG'!A50)</f>
        <v>0</v>
      </c>
      <c r="X50" s="6"/>
    </row>
    <row r="51" spans="1:24" ht="20.25" customHeight="1">
      <c r="A51" s="4">
        <v>305</v>
      </c>
      <c r="B51" s="5">
        <f>COUNTIF('TUẦN 27-28'!$H$6:$H$657,'KT PHÒNG'!A51)</f>
        <v>0</v>
      </c>
      <c r="C51" s="5">
        <f>COUNTIF('TUẦN 27-28'!$I$6:$I$657,'KT PHÒNG'!A51)</f>
        <v>2</v>
      </c>
      <c r="D51" s="5">
        <f>COUNTIF('TUẦN 27-28'!$J$6:$J$657,'KT PHÒNG'!A51)</f>
        <v>2</v>
      </c>
      <c r="E51" s="5">
        <f>COUNTIF('TUẦN 27-28'!$K$6:$K$657,'KT PHÒNG'!A51)</f>
        <v>0</v>
      </c>
      <c r="F51" s="5">
        <f>COUNTIF('TUẦN 27-28'!$L$6:$L$657,'KT PHÒNG'!A51)</f>
        <v>0</v>
      </c>
      <c r="G51" s="5">
        <f>COUNTIF('TUẦN 27-28'!$M$6:$M$657,'KT PHÒNG'!A51)</f>
        <v>2</v>
      </c>
      <c r="H51" s="5">
        <f>COUNTIF('TUẦN 27-28'!$N$6:$N$657,'KT PHÒNG'!A51)</f>
        <v>0</v>
      </c>
      <c r="I51" s="5">
        <f>COUNTIF('TUẦN 27-28'!$O$6:$O$657,'KT PHÒNG'!A51)</f>
        <v>0</v>
      </c>
      <c r="J51" s="5">
        <f>COUNTIF('TUẦN 27-28'!$P$6:$P$657,'KT PHÒNG'!A51)</f>
        <v>2</v>
      </c>
      <c r="K51" s="5">
        <f>COUNTIF('TUẦN 27-28'!$Q$6:$Q$657,'KT PHÒNG'!A51)</f>
        <v>2</v>
      </c>
      <c r="L51" s="5">
        <f>COUNTIF('TUẦN 27-28'!$R$6:$R$657,'KT PHÒNG'!A51)</f>
        <v>0</v>
      </c>
      <c r="M51" s="5">
        <f>COUNTIF('TUẦN 27-28'!$S$6:$S$657,'KT PHÒNG'!A51)</f>
        <v>0</v>
      </c>
      <c r="N51" s="5">
        <f>COUNTIF('TUẦN 27-28'!$T$6:$T$657,'KT PHÒNG'!A51)</f>
        <v>2</v>
      </c>
      <c r="O51" s="5">
        <f>COUNTIF('TUẦN 27-28'!$U$6:$U$657,'KT PHÒNG'!A51)</f>
        <v>0</v>
      </c>
      <c r="P51" s="5">
        <f>COUNTIF('TUẦN 27-28'!$V$5:$V$657,'KT PHÒNG'!A51)</f>
        <v>0</v>
      </c>
      <c r="Q51" s="5">
        <f>COUNTIF('TUẦN 27-28'!$W$8:$W$511,'KT PHÒNG'!A51)</f>
        <v>2</v>
      </c>
      <c r="R51" s="5">
        <f>COUNTIF('TUẦN 27-28'!$X$5:$X$657,'KT PHÒNG'!A51)</f>
        <v>2</v>
      </c>
      <c r="S51" s="5">
        <f>COUNTIF('TUẦN 27-28'!$Y$5:$Y$657,'KT PHÒNG'!A51)</f>
        <v>0</v>
      </c>
      <c r="T51" s="5">
        <f>COUNTIF('TUẦN 27-28'!$Z$5:$Z$657,'KT PHÒNG'!A51)</f>
        <v>0</v>
      </c>
      <c r="U51" s="5">
        <f>COUNTIF('TUẦN 27-28'!$AA$5:$AA$657,'KT PHÒNG'!A51)</f>
        <v>2</v>
      </c>
      <c r="V51" s="5">
        <f>COUNTIF('TUẦN 27-28'!$AB$8:$AB$529,'KT PHÒNG'!A51)</f>
        <v>0</v>
      </c>
    </row>
    <row r="52" spans="1:24" ht="21.75" customHeight="1">
      <c r="A52" s="4" t="s">
        <v>65</v>
      </c>
      <c r="B52" s="5">
        <f>COUNTIF('TUẦN 27-28'!$H$6:$H$657,'KT PHÒNG'!A52)</f>
        <v>1</v>
      </c>
      <c r="C52" s="5">
        <f>COUNTIF('TUẦN 27-28'!$I$6:$I$657,'KT PHÒNG'!A52)</f>
        <v>0</v>
      </c>
      <c r="D52" s="5">
        <f>COUNTIF('TUẦN 27-28'!$J$6:$J$657,'KT PHÒNG'!A52)</f>
        <v>0</v>
      </c>
      <c r="E52" s="5">
        <f>COUNTIF('TUẦN 27-28'!$K$6:$K$657,'KT PHÒNG'!A52)</f>
        <v>1</v>
      </c>
      <c r="F52" s="5">
        <f>COUNTIF('TUẦN 27-28'!$L$6:$L$657,'KT PHÒNG'!A52)</f>
        <v>1</v>
      </c>
      <c r="G52" s="5">
        <f>COUNTIF('TUẦN 27-28'!$M$6:$M$657,'KT PHÒNG'!A52)</f>
        <v>0</v>
      </c>
      <c r="H52" s="5">
        <f>COUNTIF('TUẦN 27-28'!$N$6:$N$657,'KT PHÒNG'!A52)</f>
        <v>0</v>
      </c>
      <c r="I52" s="5">
        <f>COUNTIF('TUẦN 27-28'!$O$6:$O$657,'KT PHÒNG'!A52)</f>
        <v>1</v>
      </c>
      <c r="J52" s="5">
        <f>COUNTIF('TUẦN 27-28'!$P$6:$P$657,'KT PHÒNG'!A52)</f>
        <v>0</v>
      </c>
      <c r="K52" s="5">
        <f>COUNTIF('TUẦN 27-28'!$Q$6:$Q$657,'KT PHÒNG'!A52)</f>
        <v>0</v>
      </c>
      <c r="L52" s="5">
        <f>COUNTIF('TUẦN 27-28'!$R$6:$R$657,'KT PHÒNG'!A52)</f>
        <v>1</v>
      </c>
      <c r="M52" s="5">
        <f>COUNTIF('TUẦN 27-28'!$S$6:$S$657,'KT PHÒNG'!A52)</f>
        <v>1</v>
      </c>
      <c r="N52" s="5">
        <f>COUNTIF('TUẦN 27-28'!$T$6:$T$657,'KT PHÒNG'!A52)</f>
        <v>0</v>
      </c>
      <c r="O52" s="5">
        <f>COUNTIF('TUẦN 27-28'!$U$6:$U$657,'KT PHÒNG'!A52)</f>
        <v>0</v>
      </c>
      <c r="P52" s="5">
        <f>COUNTIF('TUẦN 27-28'!$V$5:$V$657,'KT PHÒNG'!A52)</f>
        <v>1</v>
      </c>
      <c r="Q52" s="5">
        <f>COUNTIF('TUẦN 27-28'!$W$8:$W$511,'KT PHÒNG'!A52)</f>
        <v>0</v>
      </c>
      <c r="R52" s="5">
        <f>COUNTIF('TUẦN 27-28'!$X$5:$X$657,'KT PHÒNG'!A52)</f>
        <v>0</v>
      </c>
      <c r="S52" s="5">
        <f>COUNTIF('TUẦN 27-28'!$Y$5:$Y$657,'KT PHÒNG'!A52)</f>
        <v>1</v>
      </c>
      <c r="T52" s="5">
        <f>COUNTIF('TUẦN 27-28'!$Z$5:$Z$657,'KT PHÒNG'!A52)</f>
        <v>1</v>
      </c>
      <c r="U52" s="5">
        <f>COUNTIF('TUẦN 27-28'!$AA$5:$AA$657,'KT PHÒNG'!A52)</f>
        <v>0</v>
      </c>
      <c r="V52" s="5">
        <f>COUNTIF('TUẦN 27-28'!$AB$8:$AB$529,'KT PHÒNG'!A52)</f>
        <v>0</v>
      </c>
    </row>
    <row r="53" spans="1:24" ht="19.5" customHeight="1">
      <c r="A53" s="4" t="s">
        <v>66</v>
      </c>
      <c r="B53" s="5">
        <f>COUNTIF('TUẦN 27-28'!$H$6:$H$657,'KT PHÒNG'!A53)</f>
        <v>1</v>
      </c>
      <c r="C53" s="5">
        <f>COUNTIF('TUẦN 27-28'!$I$6:$I$657,'KT PHÒNG'!A53)</f>
        <v>0</v>
      </c>
      <c r="D53" s="5">
        <f>COUNTIF('TUẦN 27-28'!$J$6:$J$657,'KT PHÒNG'!A53)</f>
        <v>0</v>
      </c>
      <c r="E53" s="5">
        <f>COUNTIF('TUẦN 27-28'!$K$6:$K$657,'KT PHÒNG'!A53)</f>
        <v>1</v>
      </c>
      <c r="F53" s="5">
        <f>COUNTIF('TUẦN 27-28'!$L$6:$L$657,'KT PHÒNG'!A53)</f>
        <v>1</v>
      </c>
      <c r="G53" s="5">
        <f>COUNTIF('TUẦN 27-28'!$M$6:$M$657,'KT PHÒNG'!A53)</f>
        <v>0</v>
      </c>
      <c r="H53" s="5">
        <f>COUNTIF('TUẦN 27-28'!$N$6:$N$657,'KT PHÒNG'!A53)</f>
        <v>0</v>
      </c>
      <c r="I53" s="5">
        <f>COUNTIF('TUẦN 27-28'!$O$6:$O$657,'KT PHÒNG'!A53)</f>
        <v>1</v>
      </c>
      <c r="J53" s="5">
        <f>COUNTIF('TUẦN 27-28'!$P$6:$P$657,'KT PHÒNG'!A53)</f>
        <v>0</v>
      </c>
      <c r="K53" s="5">
        <f>COUNTIF('TUẦN 27-28'!$Q$6:$Q$657,'KT PHÒNG'!A53)</f>
        <v>0</v>
      </c>
      <c r="L53" s="5">
        <f>COUNTIF('TUẦN 27-28'!$R$6:$R$657,'KT PHÒNG'!A53)</f>
        <v>1</v>
      </c>
      <c r="M53" s="5">
        <f>COUNTIF('TUẦN 27-28'!$S$6:$S$657,'KT PHÒNG'!A53)</f>
        <v>1</v>
      </c>
      <c r="N53" s="5">
        <f>COUNTIF('TUẦN 27-28'!$T$6:$T$657,'KT PHÒNG'!A53)</f>
        <v>0</v>
      </c>
      <c r="O53" s="5">
        <f>COUNTIF('TUẦN 27-28'!$U$6:$U$657,'KT PHÒNG'!A53)</f>
        <v>0</v>
      </c>
      <c r="P53" s="5">
        <f>COUNTIF('TUẦN 27-28'!$V$5:$V$657,'KT PHÒNG'!A53)</f>
        <v>1</v>
      </c>
      <c r="Q53" s="5">
        <f>COUNTIF('TUẦN 27-28'!$W$8:$W$511,'KT PHÒNG'!A53)</f>
        <v>0</v>
      </c>
      <c r="R53" s="5">
        <f>COUNTIF('TUẦN 27-28'!$X$5:$X$657,'KT PHÒNG'!A53)</f>
        <v>0</v>
      </c>
      <c r="S53" s="5">
        <f>COUNTIF('TUẦN 27-28'!$Y$5:$Y$657,'KT PHÒNG'!A53)</f>
        <v>1</v>
      </c>
      <c r="T53" s="5">
        <f>COUNTIF('TUẦN 27-28'!$Z$5:$Z$657,'KT PHÒNG'!A53)</f>
        <v>2</v>
      </c>
      <c r="U53" s="5">
        <f>COUNTIF('TUẦN 27-28'!$AA$5:$AA$657,'KT PHÒNG'!A53)</f>
        <v>0</v>
      </c>
      <c r="V53" s="5">
        <f>COUNTIF('TUẦN 27-28'!$AB$8:$AB$529,'KT PHÒNG'!A53)</f>
        <v>0</v>
      </c>
    </row>
    <row r="54" spans="1:24" ht="19.5" customHeight="1">
      <c r="A54" s="4">
        <v>306</v>
      </c>
      <c r="B54" s="5">
        <f>COUNTIF('TUẦN 27-28'!$H$6:$H$657,'KT PHÒNG'!A54)</f>
        <v>0</v>
      </c>
      <c r="C54" s="5">
        <f>COUNTIF('TUẦN 27-28'!$I$6:$I$657,'KT PHÒNG'!A54)</f>
        <v>2</v>
      </c>
      <c r="D54" s="5">
        <f>COUNTIF('TUẦN 27-28'!$J$6:$J$657,'KT PHÒNG'!A54)</f>
        <v>2</v>
      </c>
      <c r="E54" s="5">
        <f>COUNTIF('TUẦN 27-28'!$K$6:$K$657,'KT PHÒNG'!A54)</f>
        <v>0</v>
      </c>
      <c r="F54" s="5">
        <f>COUNTIF('TUẦN 27-28'!$L$6:$L$657,'KT PHÒNG'!A54)</f>
        <v>0</v>
      </c>
      <c r="G54" s="5">
        <f>COUNTIF('TUẦN 27-28'!$M$6:$M$657,'KT PHÒNG'!A54)</f>
        <v>2</v>
      </c>
      <c r="H54" s="5">
        <f>COUNTIF('TUẦN 27-28'!$N$6:$N$657,'KT PHÒNG'!A54)</f>
        <v>0</v>
      </c>
      <c r="I54" s="5">
        <f>COUNTIF('TUẦN 27-28'!$O$6:$O$657,'KT PHÒNG'!A54)</f>
        <v>0</v>
      </c>
      <c r="J54" s="5">
        <f>COUNTIF('TUẦN 27-28'!$P$6:$P$657,'KT PHÒNG'!A54)</f>
        <v>2</v>
      </c>
      <c r="K54" s="5">
        <f>COUNTIF('TUẦN 27-28'!$Q$6:$Q$657,'KT PHÒNG'!A54)</f>
        <v>2</v>
      </c>
      <c r="L54" s="5">
        <f>COUNTIF('TUẦN 27-28'!$R$6:$R$657,'KT PHÒNG'!A54)</f>
        <v>0</v>
      </c>
      <c r="M54" s="5">
        <f>COUNTIF('TUẦN 27-28'!$S$6:$S$657,'KT PHÒNG'!A54)</f>
        <v>0</v>
      </c>
      <c r="N54" s="5">
        <f>COUNTIF('TUẦN 27-28'!$T$6:$T$657,'KT PHÒNG'!A54)</f>
        <v>2</v>
      </c>
      <c r="O54" s="5">
        <f>COUNTIF('TUẦN 27-28'!$U$6:$U$657,'KT PHÒNG'!A54)</f>
        <v>0</v>
      </c>
      <c r="P54" s="5">
        <f>COUNTIF('TUẦN 27-28'!$V$5:$V$657,'KT PHÒNG'!A54)</f>
        <v>0</v>
      </c>
      <c r="Q54" s="5">
        <f>COUNTIF('TUẦN 27-28'!$W$8:$W$511,'KT PHÒNG'!A54)</f>
        <v>2</v>
      </c>
      <c r="R54" s="5">
        <f>COUNTIF('TUẦN 27-28'!$X$5:$X$657,'KT PHÒNG'!A54)</f>
        <v>2</v>
      </c>
      <c r="S54" s="5">
        <f>COUNTIF('TUẦN 27-28'!$Y$5:$Y$657,'KT PHÒNG'!A54)</f>
        <v>0</v>
      </c>
      <c r="T54" s="5">
        <f>COUNTIF('TUẦN 27-28'!$Z$5:$Z$657,'KT PHÒNG'!A54)</f>
        <v>0</v>
      </c>
      <c r="U54" s="5">
        <f>COUNTIF('TUẦN 27-28'!$AA$5:$AA$657,'KT PHÒNG'!A54)</f>
        <v>2</v>
      </c>
      <c r="V54" s="5">
        <f>COUNTIF('TUẦN 27-28'!$AB$8:$AB$529,'KT PHÒNG'!A54)</f>
        <v>0</v>
      </c>
    </row>
    <row r="55" spans="1:24" ht="19.5" customHeight="1">
      <c r="A55" s="4" t="s">
        <v>194</v>
      </c>
      <c r="B55" s="5">
        <f>COUNTIF('TUẦN 27-28'!$H$6:$H$657,'KT PHÒNG'!A55)</f>
        <v>1</v>
      </c>
      <c r="C55" s="5">
        <f>COUNTIF('TUẦN 27-28'!$I$6:$I$657,'KT PHÒNG'!A55)</f>
        <v>0</v>
      </c>
      <c r="D55" s="5">
        <f>COUNTIF('TUẦN 27-28'!$J$6:$J$657,'KT PHÒNG'!A55)</f>
        <v>0</v>
      </c>
      <c r="E55" s="5">
        <f>COUNTIF('TUẦN 27-28'!$K$6:$K$657,'KT PHÒNG'!A55)</f>
        <v>1</v>
      </c>
      <c r="F55" s="5">
        <f>COUNTIF('TUẦN 27-28'!$L$6:$L$657,'KT PHÒNG'!A55)</f>
        <v>1</v>
      </c>
      <c r="G55" s="5">
        <f>COUNTIF('TUẦN 27-28'!$M$6:$M$657,'KT PHÒNG'!A55)</f>
        <v>0</v>
      </c>
      <c r="H55" s="5">
        <f>COUNTIF('TUẦN 27-28'!$N$6:$N$657,'KT PHÒNG'!A55)</f>
        <v>0</v>
      </c>
      <c r="I55" s="5">
        <f>COUNTIF('TUẦN 27-28'!$O$6:$O$657,'KT PHÒNG'!A55)</f>
        <v>1</v>
      </c>
      <c r="J55" s="5">
        <f>COUNTIF('TUẦN 27-28'!$P$6:$P$657,'KT PHÒNG'!A55)</f>
        <v>0</v>
      </c>
      <c r="K55" s="5">
        <f>COUNTIF('TUẦN 27-28'!$Q$6:$Q$657,'KT PHÒNG'!A55)</f>
        <v>0</v>
      </c>
      <c r="L55" s="5">
        <f>COUNTIF('TUẦN 27-28'!$R$6:$R$657,'KT PHÒNG'!A55)</f>
        <v>1</v>
      </c>
      <c r="M55" s="5">
        <f>COUNTIF('TUẦN 27-28'!$S$6:$S$657,'KT PHÒNG'!A55)</f>
        <v>0</v>
      </c>
      <c r="N55" s="5">
        <f>COUNTIF('TUẦN 27-28'!$T$6:$T$657,'KT PHÒNG'!A55)</f>
        <v>0</v>
      </c>
      <c r="O55" s="5">
        <f>COUNTIF('TUẦN 27-28'!$U$6:$U$657,'KT PHÒNG'!A55)</f>
        <v>0</v>
      </c>
      <c r="P55" s="5">
        <f>COUNTIF('TUẦN 27-28'!$V$5:$V$657,'KT PHÒNG'!A55)</f>
        <v>1</v>
      </c>
      <c r="Q55" s="5">
        <f>COUNTIF('TUẦN 27-28'!$W$8:$W$511,'KT PHÒNG'!A55)</f>
        <v>0</v>
      </c>
      <c r="R55" s="5">
        <f>COUNTIF('TUẦN 27-28'!$X$5:$X$657,'KT PHÒNG'!A55)</f>
        <v>0</v>
      </c>
      <c r="S55" s="5">
        <f>COUNTIF('TUẦN 27-28'!$Y$5:$Y$657,'KT PHÒNG'!A55)</f>
        <v>1</v>
      </c>
      <c r="T55" s="5">
        <f>COUNTIF('TUẦN 27-28'!$Z$5:$Z$657,'KT PHÒNG'!A55)</f>
        <v>1</v>
      </c>
      <c r="U55" s="5">
        <f>COUNTIF('TUẦN 27-28'!$AA$5:$AA$657,'KT PHÒNG'!A55)</f>
        <v>0</v>
      </c>
      <c r="V55" s="5">
        <f>COUNTIF('TUẦN 27-28'!$AB$8:$AB$529,'KT PHÒNG'!A55)</f>
        <v>0</v>
      </c>
    </row>
    <row r="56" spans="1:24" ht="24" customHeight="1">
      <c r="A56" s="4" t="s">
        <v>44</v>
      </c>
      <c r="B56" s="5">
        <f>COUNTIF('TUẦN 27-28'!$H$6:$H$657,'KT PHÒNG'!A56)</f>
        <v>1</v>
      </c>
      <c r="C56" s="5">
        <f>COUNTIF('TUẦN 27-28'!$I$6:$I$657,'KT PHÒNG'!A56)</f>
        <v>0</v>
      </c>
      <c r="D56" s="5">
        <f>COUNTIF('TUẦN 27-28'!$J$6:$J$657,'KT PHÒNG'!A56)</f>
        <v>0</v>
      </c>
      <c r="E56" s="5">
        <f>COUNTIF('TUẦN 27-28'!$K$6:$K$657,'KT PHÒNG'!A56)</f>
        <v>1</v>
      </c>
      <c r="F56" s="5">
        <f>COUNTIF('TUẦN 27-28'!$L$6:$L$657,'KT PHÒNG'!A56)</f>
        <v>1</v>
      </c>
      <c r="G56" s="5">
        <f>COUNTIF('TUẦN 27-28'!$M$6:$M$657,'KT PHÒNG'!A56)</f>
        <v>0</v>
      </c>
      <c r="H56" s="5">
        <f>COUNTIF('TUẦN 27-28'!$N$6:$N$657,'KT PHÒNG'!A56)</f>
        <v>0</v>
      </c>
      <c r="I56" s="5">
        <f>COUNTIF('TUẦN 27-28'!$O$6:$O$657,'KT PHÒNG'!A56)</f>
        <v>1</v>
      </c>
      <c r="J56" s="5">
        <f>COUNTIF('TUẦN 27-28'!$P$6:$P$657,'KT PHÒNG'!A56)</f>
        <v>0</v>
      </c>
      <c r="K56" s="5">
        <f>COUNTIF('TUẦN 27-28'!$Q$6:$Q$657,'KT PHÒNG'!A56)</f>
        <v>0</v>
      </c>
      <c r="L56" s="5">
        <f>COUNTIF('TUẦN 27-28'!$R$6:$R$657,'KT PHÒNG'!A56)</f>
        <v>1</v>
      </c>
      <c r="M56" s="5">
        <f>COUNTIF('TUẦN 27-28'!$S$6:$S$657,'KT PHÒNG'!A56)</f>
        <v>1</v>
      </c>
      <c r="N56" s="5">
        <f>COUNTIF('TUẦN 27-28'!$T$6:$T$657,'KT PHÒNG'!A56)</f>
        <v>0</v>
      </c>
      <c r="O56" s="5">
        <f>COUNTIF('TUẦN 27-28'!$U$6:$U$657,'KT PHÒNG'!A56)</f>
        <v>0</v>
      </c>
      <c r="P56" s="5">
        <f>COUNTIF('TUẦN 27-28'!$V$5:$V$657,'KT PHÒNG'!A56)</f>
        <v>1</v>
      </c>
      <c r="Q56" s="5">
        <f>COUNTIF('TUẦN 27-28'!$W$8:$W$511,'KT PHÒNG'!A56)</f>
        <v>0</v>
      </c>
      <c r="R56" s="5">
        <f>COUNTIF('TUẦN 27-28'!$X$5:$X$657,'KT PHÒNG'!A56)</f>
        <v>0</v>
      </c>
      <c r="S56" s="5">
        <f>COUNTIF('TUẦN 27-28'!$Y$5:$Y$657,'KT PHÒNG'!A56)</f>
        <v>1</v>
      </c>
      <c r="T56" s="5">
        <f>COUNTIF('TUẦN 27-28'!$Z$5:$Z$657,'KT PHÒNG'!A56)</f>
        <v>1</v>
      </c>
      <c r="U56" s="5">
        <f>COUNTIF('TUẦN 27-28'!$AA$5:$AA$657,'KT PHÒNG'!A56)</f>
        <v>0</v>
      </c>
      <c r="V56" s="5">
        <f>COUNTIF('TUẦN 27-28'!$AB$8:$AB$529,'KT PHÒNG'!A56)</f>
        <v>0</v>
      </c>
    </row>
    <row r="57" spans="1:24" ht="23.25" customHeight="1">
      <c r="A57" s="4">
        <v>307</v>
      </c>
      <c r="B57" s="5">
        <f>COUNTIF('TUẦN 27-28'!$H$6:$H$657,'KT PHÒNG'!A57)</f>
        <v>0</v>
      </c>
      <c r="C57" s="5">
        <f>COUNTIF('TUẦN 27-28'!$I$6:$I$657,'KT PHÒNG'!A57)</f>
        <v>0</v>
      </c>
      <c r="D57" s="5">
        <f>COUNTIF('TUẦN 27-28'!$J$6:$J$657,'KT PHÒNG'!A57)</f>
        <v>0</v>
      </c>
      <c r="E57" s="5">
        <f>COUNTIF('TUẦN 27-28'!$K$6:$K$657,'KT PHÒNG'!A57)</f>
        <v>0</v>
      </c>
      <c r="F57" s="5">
        <f>COUNTIF('TUẦN 27-28'!$L$6:$L$657,'KT PHÒNG'!A57)</f>
        <v>0</v>
      </c>
      <c r="G57" s="5">
        <f>COUNTIF('TUẦN 27-28'!$M$6:$M$657,'KT PHÒNG'!A57)</f>
        <v>0</v>
      </c>
      <c r="H57" s="5">
        <f>COUNTIF('TUẦN 27-28'!$N$6:$N$657,'KT PHÒNG'!A57)</f>
        <v>0</v>
      </c>
      <c r="I57" s="5">
        <f>COUNTIF('TUẦN 27-28'!$O$6:$O$657,'KT PHÒNG'!A57)</f>
        <v>0</v>
      </c>
      <c r="J57" s="5">
        <f>COUNTIF('TUẦN 27-28'!$P$6:$P$657,'KT PHÒNG'!A57)</f>
        <v>0</v>
      </c>
      <c r="K57" s="5">
        <f>COUNTIF('TUẦN 27-28'!$Q$6:$Q$657,'KT PHÒNG'!A57)</f>
        <v>0</v>
      </c>
      <c r="L57" s="5">
        <f>COUNTIF('TUẦN 27-28'!$R$6:$R$657,'KT PHÒNG'!A57)</f>
        <v>0</v>
      </c>
      <c r="M57" s="5">
        <f>COUNTIF('TUẦN 27-28'!$S$6:$S$657,'KT PHÒNG'!A57)</f>
        <v>0</v>
      </c>
      <c r="N57" s="5">
        <f>COUNTIF('TUẦN 27-28'!$T$6:$T$657,'KT PHÒNG'!A57)</f>
        <v>0</v>
      </c>
      <c r="O57" s="5">
        <f>COUNTIF('TUẦN 27-28'!$U$6:$U$657,'KT PHÒNG'!A57)</f>
        <v>0</v>
      </c>
      <c r="P57" s="5">
        <f>COUNTIF('TUẦN 27-28'!$V$5:$V$657,'KT PHÒNG'!A57)</f>
        <v>0</v>
      </c>
      <c r="Q57" s="5">
        <f>COUNTIF('TUẦN 27-28'!$W$8:$W$511,'KT PHÒNG'!A57)</f>
        <v>0</v>
      </c>
      <c r="R57" s="5">
        <f>COUNTIF('TUẦN 27-28'!$X$5:$X$657,'KT PHÒNG'!A57)</f>
        <v>0</v>
      </c>
      <c r="S57" s="5">
        <f>COUNTIF('TUẦN 27-28'!$Y$5:$Y$657,'KT PHÒNG'!A57)</f>
        <v>0</v>
      </c>
      <c r="T57" s="5">
        <f>COUNTIF('TUẦN 27-28'!$Z$5:$Z$657,'KT PHÒNG'!A57)</f>
        <v>0</v>
      </c>
      <c r="U57" s="5">
        <f>COUNTIF('TUẦN 27-28'!$AA$5:$AA$657,'KT PHÒNG'!A57)</f>
        <v>0</v>
      </c>
      <c r="V57" s="5">
        <f>COUNTIF('TUẦN 27-28'!$AB$8:$AB$529,'KT PHÒNG'!A57)</f>
        <v>0</v>
      </c>
    </row>
    <row r="58" spans="1:24" ht="19.5" customHeight="1">
      <c r="A58" s="4" t="s">
        <v>47</v>
      </c>
      <c r="B58" s="5">
        <f>COUNTIF('TUẦN 27-28'!$H$6:$H$657,'KT PHÒNG'!A58)</f>
        <v>2</v>
      </c>
      <c r="C58" s="5">
        <f>COUNTIF('TUẦN 27-28'!$I$6:$I$657,'KT PHÒNG'!A58)</f>
        <v>2</v>
      </c>
      <c r="D58" s="5">
        <f>COUNTIF('TUẦN 27-28'!$J$6:$J$657,'KT PHÒNG'!A58)</f>
        <v>2</v>
      </c>
      <c r="E58" s="5">
        <f>COUNTIF('TUẦN 27-28'!$K$6:$K$657,'KT PHÒNG'!A58)</f>
        <v>2</v>
      </c>
      <c r="F58" s="5">
        <f>COUNTIF('TUẦN 27-28'!$L$6:$L$657,'KT PHÒNG'!A58)</f>
        <v>2</v>
      </c>
      <c r="G58" s="5">
        <f>COUNTIF('TUẦN 27-28'!$M$6:$M$657,'KT PHÒNG'!A58)</f>
        <v>0</v>
      </c>
      <c r="H58" s="5">
        <f>COUNTIF('TUẦN 27-28'!$N$6:$N$657,'KT PHÒNG'!A58)</f>
        <v>0</v>
      </c>
      <c r="I58" s="5">
        <f>COUNTIF('TUẦN 27-28'!$O$6:$O$657,'KT PHÒNG'!A58)</f>
        <v>2</v>
      </c>
      <c r="J58" s="5">
        <f>COUNTIF('TUẦN 27-28'!$P$6:$P$657,'KT PHÒNG'!A58)</f>
        <v>2</v>
      </c>
      <c r="K58" s="5">
        <f>COUNTIF('TUẦN 27-28'!$Q$6:$Q$657,'KT PHÒNG'!A58)</f>
        <v>2</v>
      </c>
      <c r="L58" s="5">
        <f>COUNTIF('TUẦN 27-28'!$R$6:$R$657,'KT PHÒNG'!A58)</f>
        <v>2</v>
      </c>
      <c r="M58" s="5">
        <f>COUNTIF('TUẦN 27-28'!$S$6:$S$657,'KT PHÒNG'!A58)</f>
        <v>2</v>
      </c>
      <c r="N58" s="5">
        <f>COUNTIF('TUẦN 27-28'!$T$6:$T$657,'KT PHÒNG'!A58)</f>
        <v>0</v>
      </c>
      <c r="O58" s="5">
        <f>COUNTIF('TUẦN 27-28'!$U$6:$U$657,'KT PHÒNG'!A58)</f>
        <v>0</v>
      </c>
      <c r="P58" s="5">
        <f>COUNTIF('TUẦN 27-28'!$V$5:$V$657,'KT PHÒNG'!A58)</f>
        <v>2</v>
      </c>
      <c r="Q58" s="5">
        <f>COUNTIF('TUẦN 27-28'!$W$8:$W$511,'KT PHÒNG'!A58)</f>
        <v>2</v>
      </c>
      <c r="R58" s="5">
        <f>COUNTIF('TUẦN 27-28'!$X$5:$X$657,'KT PHÒNG'!A58)</f>
        <v>2</v>
      </c>
      <c r="S58" s="5">
        <f>COUNTIF('TUẦN 27-28'!$Y$5:$Y$657,'KT PHÒNG'!A58)</f>
        <v>2</v>
      </c>
      <c r="T58" s="5">
        <f>COUNTIF('TUẦN 27-28'!$Z$5:$Z$657,'KT PHÒNG'!A58)</f>
        <v>2</v>
      </c>
      <c r="U58" s="5">
        <f>COUNTIF('TUẦN 27-28'!$AA$5:$AA$657,'KT PHÒNG'!A58)</f>
        <v>0</v>
      </c>
      <c r="V58" s="5">
        <f>COUNTIF('TUẦN 27-28'!$AB$8:$AB$529,'KT PHÒNG'!A58)</f>
        <v>0</v>
      </c>
    </row>
    <row r="59" spans="1:24" ht="21.75" customHeight="1">
      <c r="A59" s="4" t="s">
        <v>83</v>
      </c>
      <c r="B59" s="5">
        <f>COUNTIF('TUẦN 27-28'!$H$6:$H$657,'KT PHÒNG'!A59)</f>
        <v>1</v>
      </c>
      <c r="C59" s="5">
        <f>COUNTIF('TUẦN 27-28'!$I$6:$I$657,'KT PHÒNG'!A59)</f>
        <v>1</v>
      </c>
      <c r="D59" s="5">
        <f>COUNTIF('TUẦN 27-28'!$J$6:$J$657,'KT PHÒNG'!A59)</f>
        <v>0</v>
      </c>
      <c r="E59" s="5">
        <f>COUNTIF('TUẦN 27-28'!$K$6:$K$657,'KT PHÒNG'!A59)</f>
        <v>2</v>
      </c>
      <c r="F59" s="5">
        <f>COUNTIF('TUẦN 27-28'!$L$6:$L$657,'KT PHÒNG'!A59)</f>
        <v>1</v>
      </c>
      <c r="G59" s="5">
        <f>COUNTIF('TUẦN 27-28'!$M$6:$M$657,'KT PHÒNG'!A59)</f>
        <v>0</v>
      </c>
      <c r="H59" s="5">
        <f>COUNTIF('TUẦN 27-28'!$N$6:$N$657,'KT PHÒNG'!A59)</f>
        <v>0</v>
      </c>
      <c r="I59" s="5">
        <f>COUNTIF('TUẦN 27-28'!$O$6:$O$657,'KT PHÒNG'!A59)</f>
        <v>2</v>
      </c>
      <c r="J59" s="5">
        <f>COUNTIF('TUẦN 27-28'!$P$6:$P$657,'KT PHÒNG'!A59)</f>
        <v>1</v>
      </c>
      <c r="K59" s="5">
        <f>COUNTIF('TUẦN 27-28'!$Q$6:$Q$657,'KT PHÒNG'!A59)</f>
        <v>1</v>
      </c>
      <c r="L59" s="5">
        <f>COUNTIF('TUẦN 27-28'!$R$6:$R$657,'KT PHÒNG'!A59)</f>
        <v>2</v>
      </c>
      <c r="M59" s="5">
        <f>COUNTIF('TUẦN 27-28'!$S$6:$S$657,'KT PHÒNG'!A59)</f>
        <v>1</v>
      </c>
      <c r="N59" s="5">
        <f>COUNTIF('TUẦN 27-28'!$T$6:$T$657,'KT PHÒNG'!A59)</f>
        <v>0</v>
      </c>
      <c r="O59" s="5">
        <f>COUNTIF('TUẦN 27-28'!$U$6:$U$657,'KT PHÒNG'!A59)</f>
        <v>0</v>
      </c>
      <c r="P59" s="5">
        <f>COUNTIF('TUẦN 27-28'!$V$5:$V$657,'KT PHÒNG'!A59)</f>
        <v>1</v>
      </c>
      <c r="Q59" s="5">
        <f>COUNTIF('TUẦN 27-28'!$W$8:$W$511,'KT PHÒNG'!A59)</f>
        <v>1</v>
      </c>
      <c r="R59" s="5">
        <f>COUNTIF('TUẦN 27-28'!$X$5:$X$657,'KT PHÒNG'!A59)</f>
        <v>1</v>
      </c>
      <c r="S59" s="5">
        <f>COUNTIF('TUẦN 27-28'!$Y$5:$Y$657,'KT PHÒNG'!A59)</f>
        <v>1</v>
      </c>
      <c r="T59" s="5">
        <f>COUNTIF('TUẦN 27-28'!$Z$5:$Z$657,'KT PHÒNG'!A59)</f>
        <v>1</v>
      </c>
      <c r="U59" s="5">
        <f>COUNTIF('TUẦN 27-28'!$AA$5:$AA$657,'KT PHÒNG'!A59)</f>
        <v>0</v>
      </c>
      <c r="V59" s="5">
        <f>COUNTIF('TUẦN 27-28'!$AB$8:$AB$529,'KT PHÒNG'!A59)</f>
        <v>0</v>
      </c>
    </row>
    <row r="60" spans="1:24">
      <c r="A60" s="4">
        <v>308</v>
      </c>
      <c r="B60" s="5">
        <f>COUNTIF('TUẦN 27-28'!$H$6:$H$657,'KT PHÒNG'!A60)</f>
        <v>0</v>
      </c>
      <c r="C60" s="5">
        <f>COUNTIF('TUẦN 27-28'!$I$6:$I$657,'KT PHÒNG'!A60)</f>
        <v>3</v>
      </c>
      <c r="D60" s="5">
        <f>COUNTIF('TUẦN 27-28'!$J$6:$J$657,'KT PHÒNG'!A60)</f>
        <v>3</v>
      </c>
      <c r="E60" s="5">
        <f>COUNTIF('TUẦN 27-28'!$K$6:$K$657,'KT PHÒNG'!A60)</f>
        <v>0</v>
      </c>
      <c r="F60" s="5">
        <f>COUNTIF('TUẦN 27-28'!$L$6:$L$657,'KT PHÒNG'!A60)</f>
        <v>0</v>
      </c>
      <c r="G60" s="5">
        <f>COUNTIF('TUẦN 27-28'!$M$6:$M$657,'KT PHÒNG'!A60)</f>
        <v>3</v>
      </c>
      <c r="H60" s="5">
        <f>COUNTIF('TUẦN 27-28'!$N$6:$N$657,'KT PHÒNG'!A60)</f>
        <v>0</v>
      </c>
      <c r="I60" s="5">
        <f>COUNTIF('TUẦN 27-28'!$O$6:$O$657,'KT PHÒNG'!A60)</f>
        <v>0</v>
      </c>
      <c r="J60" s="5">
        <f>COUNTIF('TUẦN 27-28'!$P$6:$P$657,'KT PHÒNG'!A60)</f>
        <v>3</v>
      </c>
      <c r="K60" s="5">
        <f>COUNTIF('TUẦN 27-28'!$Q$6:$Q$657,'KT PHÒNG'!A60)</f>
        <v>3</v>
      </c>
      <c r="L60" s="5">
        <f>COUNTIF('TUẦN 27-28'!$R$6:$R$657,'KT PHÒNG'!A60)</f>
        <v>0</v>
      </c>
      <c r="M60" s="5">
        <f>COUNTIF('TUẦN 27-28'!$S$6:$S$657,'KT PHÒNG'!A60)</f>
        <v>0</v>
      </c>
      <c r="N60" s="5">
        <f>COUNTIF('TUẦN 27-28'!$T$6:$T$657,'KT PHÒNG'!A60)</f>
        <v>3</v>
      </c>
      <c r="O60" s="5">
        <f>COUNTIF('TUẦN 27-28'!$U$6:$U$657,'KT PHÒNG'!A60)</f>
        <v>0</v>
      </c>
      <c r="P60" s="5">
        <f>COUNTIF('TUẦN 27-28'!$V$5:$V$657,'KT PHÒNG'!A60)</f>
        <v>0</v>
      </c>
      <c r="Q60" s="5">
        <f>COUNTIF('TUẦN 27-28'!$W$8:$W$511,'KT PHÒNG'!A60)</f>
        <v>3</v>
      </c>
      <c r="R60" s="5">
        <f>COUNTIF('TUẦN 27-28'!$X$5:$X$657,'KT PHÒNG'!A60)</f>
        <v>3</v>
      </c>
      <c r="S60" s="5">
        <f>COUNTIF('TUẦN 27-28'!$Y$5:$Y$657,'KT PHÒNG'!A60)</f>
        <v>0</v>
      </c>
      <c r="T60" s="5">
        <f>COUNTIF('TUẦN 27-28'!$Z$5:$Z$657,'KT PHÒNG'!A60)</f>
        <v>0</v>
      </c>
      <c r="U60" s="5">
        <f>COUNTIF('TUẦN 27-28'!$AA$5:$AA$657,'KT PHÒNG'!A60)</f>
        <v>3</v>
      </c>
      <c r="V60" s="5">
        <f>COUNTIF('TUẦN 27-28'!$AB$8:$AB$529,'KT PHÒNG'!A60)</f>
        <v>0</v>
      </c>
    </row>
    <row r="61" spans="1:24" ht="16.5" customHeight="1">
      <c r="A61" s="4" t="s">
        <v>130</v>
      </c>
      <c r="B61" s="5">
        <f>COUNTIF('TUẦN 27-28'!$H$6:$H$657,'KT PHÒNG'!A61)</f>
        <v>1</v>
      </c>
      <c r="C61" s="5">
        <f>COUNTIF('TUẦN 27-28'!$I$6:$I$657,'KT PHÒNG'!A61)</f>
        <v>0</v>
      </c>
      <c r="D61" s="5">
        <f>COUNTIF('TUẦN 27-28'!$J$6:$J$657,'KT PHÒNG'!A61)</f>
        <v>0</v>
      </c>
      <c r="E61" s="5">
        <f>COUNTIF('TUẦN 27-28'!$K$6:$K$657,'KT PHÒNG'!A61)</f>
        <v>1</v>
      </c>
      <c r="F61" s="5">
        <f>COUNTIF('TUẦN 27-28'!$L$6:$L$657,'KT PHÒNG'!A61)</f>
        <v>0</v>
      </c>
      <c r="G61" s="5">
        <f>COUNTIF('TUẦN 27-28'!$M$6:$M$657,'KT PHÒNG'!A61)</f>
        <v>0</v>
      </c>
      <c r="H61" s="5">
        <f>COUNTIF('TUẦN 27-28'!$N$6:$N$657,'KT PHÒNG'!A61)</f>
        <v>0</v>
      </c>
      <c r="I61" s="5">
        <f>COUNTIF('TUẦN 27-28'!$O$6:$O$657,'KT PHÒNG'!A61)</f>
        <v>1</v>
      </c>
      <c r="J61" s="5">
        <f>COUNTIF('TUẦN 27-28'!$P$6:$P$657,'KT PHÒNG'!A61)</f>
        <v>0</v>
      </c>
      <c r="K61" s="5">
        <f>COUNTIF('TUẦN 27-28'!$Q$6:$Q$657,'KT PHÒNG'!A61)</f>
        <v>0</v>
      </c>
      <c r="L61" s="5">
        <f>COUNTIF('TUẦN 27-28'!$R$6:$R$657,'KT PHÒNG'!A61)</f>
        <v>1</v>
      </c>
      <c r="M61" s="5">
        <f>COUNTIF('TUẦN 27-28'!$S$6:$S$657,'KT PHÒNG'!A61)</f>
        <v>1</v>
      </c>
      <c r="N61" s="5">
        <f>COUNTIF('TUẦN 27-28'!$T$6:$T$657,'KT PHÒNG'!A61)</f>
        <v>0</v>
      </c>
      <c r="O61" s="5">
        <f>COUNTIF('TUẦN 27-28'!$U$6:$U$657,'KT PHÒNG'!A61)</f>
        <v>0</v>
      </c>
      <c r="P61" s="5">
        <f>COUNTIF('TUẦN 27-28'!$V$5:$V$657,'KT PHÒNG'!A61)</f>
        <v>1</v>
      </c>
      <c r="Q61" s="5">
        <f>COUNTIF('TUẦN 27-28'!$W$8:$W$511,'KT PHÒNG'!A61)</f>
        <v>0</v>
      </c>
      <c r="R61" s="5">
        <f>COUNTIF('TUẦN 27-28'!$X$5:$X$657,'KT PHÒNG'!A61)</f>
        <v>0</v>
      </c>
      <c r="S61" s="5">
        <f>COUNTIF('TUẦN 27-28'!$Y$5:$Y$657,'KT PHÒNG'!A61)</f>
        <v>1</v>
      </c>
      <c r="T61" s="5">
        <f>COUNTIF('TUẦN 27-28'!$Z$5:$Z$657,'KT PHÒNG'!A61)</f>
        <v>1</v>
      </c>
      <c r="U61" s="5">
        <f>COUNTIF('TUẦN 27-28'!$AA$5:$AA$657,'KT PHÒNG'!A61)</f>
        <v>0</v>
      </c>
      <c r="V61" s="5">
        <f>COUNTIF('TUẦN 27-28'!$AB$8:$AB$529,'KT PHÒNG'!A61)</f>
        <v>0</v>
      </c>
    </row>
    <row r="62" spans="1:24" ht="21" customHeight="1">
      <c r="A62" s="4" t="s">
        <v>84</v>
      </c>
      <c r="B62" s="5">
        <f>COUNTIF('TUẦN 27-28'!$H$6:$H$657,'KT PHÒNG'!A62)</f>
        <v>2</v>
      </c>
      <c r="C62" s="5">
        <f>COUNTIF('TUẦN 27-28'!$I$6:$I$657,'KT PHÒNG'!A62)</f>
        <v>0</v>
      </c>
      <c r="D62" s="5">
        <f>COUNTIF('TUẦN 27-28'!$J$6:$J$657,'KT PHÒNG'!A62)</f>
        <v>0</v>
      </c>
      <c r="E62" s="5">
        <f>COUNTIF('TUẦN 27-28'!$K$6:$K$657,'KT PHÒNG'!A62)</f>
        <v>1</v>
      </c>
      <c r="F62" s="5">
        <f>COUNTIF('TUẦN 27-28'!$L$6:$L$657,'KT PHÒNG'!A62)</f>
        <v>1</v>
      </c>
      <c r="G62" s="5">
        <f>COUNTIF('TUẦN 27-28'!$M$6:$M$657,'KT PHÒNG'!A62)</f>
        <v>0</v>
      </c>
      <c r="H62" s="5">
        <f>COUNTIF('TUẦN 27-28'!$N$6:$N$657,'KT PHÒNG'!A62)</f>
        <v>0</v>
      </c>
      <c r="I62" s="5">
        <f>COUNTIF('TUẦN 27-28'!$O$6:$O$657,'KT PHÒNG'!A62)</f>
        <v>1</v>
      </c>
      <c r="J62" s="5">
        <f>COUNTIF('TUẦN 27-28'!$P$6:$P$657,'KT PHÒNG'!A62)</f>
        <v>0</v>
      </c>
      <c r="K62" s="5">
        <f>COUNTIF('TUẦN 27-28'!$Q$6:$Q$657,'KT PHÒNG'!A62)</f>
        <v>0</v>
      </c>
      <c r="L62" s="5">
        <f>COUNTIF('TUẦN 27-28'!$R$6:$R$657,'KT PHÒNG'!A62)</f>
        <v>1</v>
      </c>
      <c r="M62" s="5">
        <f>COUNTIF('TUẦN 27-28'!$S$6:$S$657,'KT PHÒNG'!A62)</f>
        <v>1</v>
      </c>
      <c r="N62" s="5">
        <f>COUNTIF('TUẦN 27-28'!$T$6:$T$657,'KT PHÒNG'!A62)</f>
        <v>0</v>
      </c>
      <c r="O62" s="5">
        <f>COUNTIF('TUẦN 27-28'!$U$6:$U$657,'KT PHÒNG'!A62)</f>
        <v>0</v>
      </c>
      <c r="P62" s="5">
        <f>COUNTIF('TUẦN 27-28'!$V$5:$V$657,'KT PHÒNG'!A62)</f>
        <v>1</v>
      </c>
      <c r="Q62" s="5">
        <f>COUNTIF('TUẦN 27-28'!$W$8:$W$511,'KT PHÒNG'!A62)</f>
        <v>0</v>
      </c>
      <c r="R62" s="5">
        <f>COUNTIF('TUẦN 27-28'!$X$5:$X$657,'KT PHÒNG'!A62)</f>
        <v>0</v>
      </c>
      <c r="S62" s="5">
        <f>COUNTIF('TUẦN 27-28'!$Y$5:$Y$657,'KT PHÒNG'!A62)</f>
        <v>1</v>
      </c>
      <c r="T62" s="5">
        <f>COUNTIF('TUẦN 27-28'!$Z$5:$Z$657,'KT PHÒNG'!A62)</f>
        <v>0</v>
      </c>
      <c r="U62" s="5">
        <f>COUNTIF('TUẦN 27-28'!$AA$5:$AA$657,'KT PHÒNG'!A62)</f>
        <v>0</v>
      </c>
      <c r="V62" s="5">
        <f>COUNTIF('TUẦN 27-28'!$AB$8:$AB$529,'KT PHÒNG'!A62)</f>
        <v>0</v>
      </c>
    </row>
    <row r="63" spans="1:24" ht="14.25" customHeight="1">
      <c r="A63" s="4" t="s">
        <v>193</v>
      </c>
      <c r="B63" s="5">
        <f>COUNTIF('TUẦN 27-28'!$H$6:$H$657,'KT PHÒNG'!A63)</f>
        <v>1</v>
      </c>
      <c r="C63" s="5">
        <f>COUNTIF('TUẦN 27-28'!$I$6:$I$657,'KT PHÒNG'!A63)</f>
        <v>1</v>
      </c>
      <c r="D63" s="5">
        <f>COUNTIF('TUẦN 27-28'!$J$6:$J$657,'KT PHÒNG'!A63)</f>
        <v>1</v>
      </c>
      <c r="E63" s="5">
        <f>COUNTIF('TUẦN 27-28'!$K$6:$K$657,'KT PHÒNG'!A63)</f>
        <v>1</v>
      </c>
      <c r="F63" s="5">
        <f>COUNTIF('TUẦN 27-28'!$L$6:$L$657,'KT PHÒNG'!A63)</f>
        <v>1</v>
      </c>
      <c r="G63" s="5">
        <f>COUNTIF('TUẦN 27-28'!$M$6:$M$657,'KT PHÒNG'!A63)</f>
        <v>0</v>
      </c>
      <c r="H63" s="5">
        <f>COUNTIF('TUẦN 27-28'!$N$6:$N$657,'KT PHÒNG'!A63)</f>
        <v>0</v>
      </c>
      <c r="I63" s="5">
        <f>COUNTIF('TUẦN 27-28'!$O$6:$O$657,'KT PHÒNG'!A63)</f>
        <v>1</v>
      </c>
      <c r="J63" s="5">
        <f>COUNTIF('TUẦN 27-28'!$P$6:$P$657,'KT PHÒNG'!A63)</f>
        <v>1</v>
      </c>
      <c r="K63" s="5">
        <f>COUNTIF('TUẦN 27-28'!$Q$6:$Q$657,'KT PHÒNG'!A63)</f>
        <v>1</v>
      </c>
      <c r="L63" s="5">
        <f>COUNTIF('TUẦN 27-28'!$R$6:$R$657,'KT PHÒNG'!A63)</f>
        <v>1</v>
      </c>
      <c r="M63" s="5">
        <f>COUNTIF('TUẦN 27-28'!$S$6:$S$657,'KT PHÒNG'!A63)</f>
        <v>1</v>
      </c>
      <c r="N63" s="5">
        <f>COUNTIF('TUẦN 27-28'!$T$6:$T$657,'KT PHÒNG'!A63)</f>
        <v>0</v>
      </c>
      <c r="O63" s="5">
        <f>COUNTIF('TUẦN 27-28'!$U$6:$U$657,'KT PHÒNG'!A63)</f>
        <v>0</v>
      </c>
      <c r="P63" s="5">
        <f>COUNTIF('TUẦN 27-28'!$V$5:$V$657,'KT PHÒNG'!A63)</f>
        <v>1</v>
      </c>
      <c r="Q63" s="5">
        <f>COUNTIF('TUẦN 27-28'!$W$8:$W$511,'KT PHÒNG'!A63)</f>
        <v>1</v>
      </c>
      <c r="R63" s="5">
        <f>COUNTIF('TUẦN 27-28'!$X$5:$X$657,'KT PHÒNG'!A63)</f>
        <v>1</v>
      </c>
      <c r="S63" s="5">
        <f>COUNTIF('TUẦN 27-28'!$Y$5:$Y$657,'KT PHÒNG'!A63)</f>
        <v>1</v>
      </c>
      <c r="T63" s="5">
        <f>COUNTIF('TUẦN 27-28'!$Z$5:$Z$657,'KT PHÒNG'!A63)</f>
        <v>0</v>
      </c>
      <c r="U63" s="5">
        <f>COUNTIF('TUẦN 27-28'!$AA$5:$AA$657,'KT PHÒNG'!A63)</f>
        <v>0</v>
      </c>
      <c r="V63" s="5">
        <f>COUNTIF('TUẦN 27-28'!$AB$8:$AB$529,'KT PHÒNG'!A63)</f>
        <v>0</v>
      </c>
    </row>
    <row r="64" spans="1:24">
      <c r="A64" s="4" t="s">
        <v>192</v>
      </c>
      <c r="B64" s="5">
        <f>COUNTIF('TUẦN 27-28'!$H$6:$H$657,'KT PHÒNG'!A64)</f>
        <v>0</v>
      </c>
      <c r="C64" s="5">
        <f>COUNTIF('TUẦN 27-28'!$I$6:$I$657,'KT PHÒNG'!A64)</f>
        <v>0</v>
      </c>
      <c r="D64" s="5">
        <f>COUNTIF('TUẦN 27-28'!$J$6:$J$657,'KT PHÒNG'!A64)</f>
        <v>0</v>
      </c>
      <c r="E64" s="5">
        <f>COUNTIF('TUẦN 27-28'!$K$6:$K$657,'KT PHÒNG'!A64)</f>
        <v>1</v>
      </c>
      <c r="F64" s="5">
        <f>COUNTIF('TUẦN 27-28'!$L$6:$L$657,'KT PHÒNG'!A64)</f>
        <v>1</v>
      </c>
      <c r="G64" s="5">
        <f>COUNTIF('TUẦN 27-28'!$M$6:$M$657,'KT PHÒNG'!A64)</f>
        <v>0</v>
      </c>
      <c r="H64" s="5">
        <f>COUNTIF('TUẦN 27-28'!$N$6:$N$657,'KT PHÒNG'!A64)</f>
        <v>0</v>
      </c>
      <c r="I64" s="5">
        <f>COUNTIF('TUẦN 27-28'!$O$6:$O$657,'KT PHÒNG'!A64)</f>
        <v>0</v>
      </c>
      <c r="J64" s="5">
        <f>COUNTIF('TUẦN 27-28'!$P$6:$P$657,'KT PHÒNG'!A64)</f>
        <v>0</v>
      </c>
      <c r="K64" s="5">
        <f>COUNTIF('TUẦN 27-28'!$Q$6:$Q$657,'KT PHÒNG'!A64)</f>
        <v>0</v>
      </c>
      <c r="L64" s="5">
        <f>COUNTIF('TUẦN 27-28'!$R$6:$R$657,'KT PHÒNG'!A64)</f>
        <v>1</v>
      </c>
      <c r="M64" s="5">
        <f>COUNTIF('TUẦN 27-28'!$S$6:$S$657,'KT PHÒNG'!A64)</f>
        <v>0</v>
      </c>
      <c r="N64" s="5">
        <f>COUNTIF('TUẦN 27-28'!$T$6:$T$657,'KT PHÒNG'!A64)</f>
        <v>0</v>
      </c>
      <c r="O64" s="5">
        <f>COUNTIF('TUẦN 27-28'!$U$6:$U$657,'KT PHÒNG'!A64)</f>
        <v>0</v>
      </c>
      <c r="P64" s="5">
        <f>COUNTIF('TUẦN 27-28'!$V$5:$V$657,'KT PHÒNG'!A64)</f>
        <v>1</v>
      </c>
      <c r="Q64" s="5">
        <f>COUNTIF('TUẦN 27-28'!$W$8:$W$511,'KT PHÒNG'!A64)</f>
        <v>1</v>
      </c>
      <c r="R64" s="5">
        <f>COUNTIF('TUẦN 27-28'!$X$5:$X$657,'KT PHÒNG'!A64)</f>
        <v>0</v>
      </c>
      <c r="S64" s="5">
        <f>COUNTIF('TUẦN 27-28'!$Y$5:$Y$657,'KT PHÒNG'!A64)</f>
        <v>0</v>
      </c>
      <c r="T64" s="5">
        <f>COUNTIF('TUẦN 27-28'!$Z$5:$Z$657,'KT PHÒNG'!A64)</f>
        <v>1</v>
      </c>
      <c r="U64" s="5">
        <f>COUNTIF('TUẦN 27-28'!$AA$5:$AA$657,'KT PHÒNG'!A64)</f>
        <v>0</v>
      </c>
      <c r="V64" s="5">
        <f>COUNTIF('TUẦN 27-28'!$AB$8:$AB$529,'KT PHÒNG'!A64)</f>
        <v>0</v>
      </c>
    </row>
    <row r="65" spans="1:23" ht="18" customHeight="1">
      <c r="A65" s="4" t="s">
        <v>123</v>
      </c>
      <c r="B65" s="5">
        <f>COUNTIF('TUẦN 27-28'!$H$6:$H$657,'KT PHÒNG'!A65)</f>
        <v>1</v>
      </c>
      <c r="C65" s="5">
        <f>COUNTIF('TUẦN 27-28'!$I$6:$I$657,'KT PHÒNG'!A65)</f>
        <v>1</v>
      </c>
      <c r="D65" s="5">
        <f>COUNTIF('TUẦN 27-28'!$J$6:$J$657,'KT PHÒNG'!A65)</f>
        <v>1</v>
      </c>
      <c r="E65" s="5">
        <f>COUNTIF('TUẦN 27-28'!$K$6:$K$657,'KT PHÒNG'!A65)</f>
        <v>1</v>
      </c>
      <c r="F65" s="5">
        <f>COUNTIF('TUẦN 27-28'!$L$6:$L$657,'KT PHÒNG'!A65)</f>
        <v>1</v>
      </c>
      <c r="G65" s="5">
        <f>COUNTIF('TUẦN 27-28'!$M$6:$M$657,'KT PHÒNG'!A65)</f>
        <v>0</v>
      </c>
      <c r="H65" s="5">
        <f>COUNTIF('TUẦN 27-28'!$N$6:$N$657,'KT PHÒNG'!A65)</f>
        <v>0</v>
      </c>
      <c r="I65" s="5">
        <f>COUNTIF('TUẦN 27-28'!$O$6:$O$657,'KT PHÒNG'!A65)</f>
        <v>1</v>
      </c>
      <c r="J65" s="5">
        <f>COUNTIF('TUẦN 27-28'!$P$6:$P$657,'KT PHÒNG'!A65)</f>
        <v>1</v>
      </c>
      <c r="K65" s="5">
        <f>COUNTIF('TUẦN 27-28'!$Q$6:$Q$657,'KT PHÒNG'!A65)</f>
        <v>1</v>
      </c>
      <c r="L65" s="5">
        <f>COUNTIF('TUẦN 27-28'!$R$6:$R$657,'KT PHÒNG'!A65)</f>
        <v>1</v>
      </c>
      <c r="M65" s="5">
        <f>COUNTIF('TUẦN 27-28'!$S$6:$S$657,'KT PHÒNG'!A65)</f>
        <v>2</v>
      </c>
      <c r="N65" s="5">
        <f>COUNTIF('TUẦN 27-28'!$T$6:$T$657,'KT PHÒNG'!A65)</f>
        <v>0</v>
      </c>
      <c r="O65" s="5">
        <f>COUNTIF('TUẦN 27-28'!$U$6:$U$657,'KT PHÒNG'!A65)</f>
        <v>0</v>
      </c>
      <c r="P65" s="5">
        <f>COUNTIF('TUẦN 27-28'!$V$5:$V$657,'KT PHÒNG'!A65)</f>
        <v>1</v>
      </c>
      <c r="Q65" s="5">
        <f>COUNTIF('TUẦN 27-28'!$W$8:$W$511,'KT PHÒNG'!A65)</f>
        <v>1</v>
      </c>
      <c r="R65" s="5">
        <f>COUNTIF('TUẦN 27-28'!$X$5:$X$657,'KT PHÒNG'!A65)</f>
        <v>1</v>
      </c>
      <c r="S65" s="5">
        <f>COUNTIF('TUẦN 27-28'!$Y$5:$Y$657,'KT PHÒNG'!A65)</f>
        <v>1</v>
      </c>
      <c r="T65" s="5">
        <f>COUNTIF('TUẦN 27-28'!$Z$5:$Z$657,'KT PHÒNG'!A65)</f>
        <v>0</v>
      </c>
      <c r="U65" s="5">
        <f>COUNTIF('TUẦN 27-28'!$AA$5:$AA$657,'KT PHÒNG'!A65)</f>
        <v>0</v>
      </c>
      <c r="V65" s="5">
        <f>COUNTIF('TUẦN 27-28'!$AB$8:$AB$529,'KT PHÒNG'!A65)</f>
        <v>0</v>
      </c>
      <c r="W65" s="3" t="s">
        <v>228</v>
      </c>
    </row>
    <row r="66" spans="1:23" ht="18" customHeight="1">
      <c r="A66" s="4" t="s">
        <v>229</v>
      </c>
      <c r="B66" s="5">
        <f>COUNTIF('TUẦN 27-28'!$H$6:$H$657,'KT PHÒNG'!A66)</f>
        <v>0</v>
      </c>
      <c r="C66" s="5">
        <f>COUNTIF('TUẦN 27-28'!$I$6:$I$657,'KT PHÒNG'!A66)</f>
        <v>1</v>
      </c>
      <c r="D66" s="5">
        <f>COUNTIF('TUẦN 27-28'!$J$6:$J$657,'KT PHÒNG'!A66)</f>
        <v>1</v>
      </c>
      <c r="E66" s="5">
        <f>COUNTIF('TUẦN 27-28'!$K$6:$K$657,'KT PHÒNG'!A66)</f>
        <v>0</v>
      </c>
      <c r="F66" s="5">
        <f>COUNTIF('TUẦN 27-28'!$L$6:$L$657,'KT PHÒNG'!A66)</f>
        <v>0</v>
      </c>
      <c r="G66" s="5">
        <f>COUNTIF('TUẦN 27-28'!$M$6:$M$657,'KT PHÒNG'!A66)</f>
        <v>0</v>
      </c>
      <c r="H66" s="5">
        <f>COUNTIF('TUẦN 27-28'!$N$6:$N$657,'KT PHÒNG'!A66)</f>
        <v>0</v>
      </c>
      <c r="I66" s="5">
        <f>COUNTIF('TUẦN 27-28'!$O$6:$O$657,'KT PHÒNG'!A66)</f>
        <v>2</v>
      </c>
      <c r="J66" s="5">
        <f>COUNTIF('TUẦN 27-28'!$P$6:$P$657,'KT PHÒNG'!A66)</f>
        <v>1</v>
      </c>
      <c r="K66" s="5">
        <f>COUNTIF('TUẦN 27-28'!$Q$6:$Q$657,'KT PHÒNG'!A66)</f>
        <v>0</v>
      </c>
      <c r="L66" s="5">
        <f>COUNTIF('TUẦN 27-28'!$R$6:$R$657,'KT PHÒNG'!A66)</f>
        <v>1</v>
      </c>
      <c r="M66" s="5">
        <f>COUNTIF('TUẦN 27-28'!$S$6:$S$657,'KT PHÒNG'!A66)</f>
        <v>1</v>
      </c>
      <c r="N66" s="5">
        <f>COUNTIF('TUẦN 27-28'!$T$6:$T$657,'KT PHÒNG'!A66)</f>
        <v>0</v>
      </c>
      <c r="O66" s="5">
        <f>COUNTIF('TUẦN 27-28'!$U$6:$U$657,'KT PHÒNG'!A66)</f>
        <v>0</v>
      </c>
      <c r="P66" s="5">
        <f>COUNTIF('TUẦN 27-28'!$V$5:$V$657,'KT PHÒNG'!A66)</f>
        <v>1</v>
      </c>
      <c r="Q66" s="5">
        <f>COUNTIF('TUẦN 27-28'!$W$8:$W$511,'KT PHÒNG'!A66)</f>
        <v>1</v>
      </c>
      <c r="R66" s="5">
        <f>COUNTIF('TUẦN 27-28'!$X$5:$X$657,'KT PHÒNG'!A66)</f>
        <v>1</v>
      </c>
      <c r="S66" s="5">
        <f>COUNTIF('TUẦN 27-28'!$Y$5:$Y$657,'KT PHÒNG'!A66)</f>
        <v>0</v>
      </c>
      <c r="T66" s="5">
        <f>COUNTIF('TUẦN 27-28'!$Z$5:$Z$657,'KT PHÒNG'!A66)</f>
        <v>0</v>
      </c>
      <c r="U66" s="5">
        <f>COUNTIF('TUẦN 27-28'!$AA$5:$AA$657,'KT PHÒNG'!A66)</f>
        <v>0</v>
      </c>
      <c r="V66" s="5">
        <f>COUNTIF('TUẦN 27-28'!$AB$8:$AB$529,'KT PHÒNG'!A66)</f>
        <v>0</v>
      </c>
      <c r="W66" s="3" t="s">
        <v>228</v>
      </c>
    </row>
    <row r="67" spans="1:23" ht="24.75" customHeight="1">
      <c r="A67" s="4" t="s">
        <v>137</v>
      </c>
      <c r="B67" s="5">
        <f>COUNTIF('TUẦN 27-28'!$H$6:$H$657,'KT PHÒNG'!A67)</f>
        <v>1</v>
      </c>
      <c r="C67" s="5">
        <f>COUNTIF('TUẦN 27-28'!$I$6:$I$657,'KT PHÒNG'!A67)</f>
        <v>1</v>
      </c>
      <c r="D67" s="5">
        <f>COUNTIF('TUẦN 27-28'!$J$6:$J$657,'KT PHÒNG'!A67)</f>
        <v>0</v>
      </c>
      <c r="E67" s="5">
        <f>COUNTIF('TUẦN 27-28'!$K$6:$K$657,'KT PHÒNG'!A67)</f>
        <v>1</v>
      </c>
      <c r="F67" s="5">
        <f>COUNTIF('TUẦN 27-28'!$L$6:$L$657,'KT PHÒNG'!A67)</f>
        <v>1</v>
      </c>
      <c r="G67" s="5">
        <f>COUNTIF('TUẦN 27-28'!$M$6:$M$657,'KT PHÒNG'!A67)</f>
        <v>0</v>
      </c>
      <c r="H67" s="5">
        <f>COUNTIF('TUẦN 27-28'!$N$6:$N$657,'KT PHÒNG'!A67)</f>
        <v>0</v>
      </c>
      <c r="I67" s="5">
        <f>COUNTIF('TUẦN 27-28'!$O$6:$O$657,'KT PHÒNG'!A67)</f>
        <v>1</v>
      </c>
      <c r="J67" s="5">
        <f>COUNTIF('TUẦN 27-28'!$P$6:$P$657,'KT PHÒNG'!A67)</f>
        <v>1</v>
      </c>
      <c r="K67" s="5">
        <f>COUNTIF('TUẦN 27-28'!$Q$6:$Q$657,'KT PHÒNG'!A67)</f>
        <v>0</v>
      </c>
      <c r="L67" s="5">
        <f>COUNTIF('TUẦN 27-28'!$R$6:$R$657,'KT PHÒNG'!A67)</f>
        <v>1</v>
      </c>
      <c r="M67" s="5">
        <f>COUNTIF('TUẦN 27-28'!$S$6:$S$657,'KT PHÒNG'!A67)</f>
        <v>1</v>
      </c>
      <c r="N67" s="5">
        <f>COUNTIF('TUẦN 27-28'!$T$6:$T$657,'KT PHÒNG'!A67)</f>
        <v>0</v>
      </c>
      <c r="O67" s="5">
        <f>COUNTIF('TUẦN 27-28'!$U$6:$U$657,'KT PHÒNG'!A67)</f>
        <v>0</v>
      </c>
      <c r="P67" s="5">
        <f>COUNTIF('TUẦN 27-28'!$V$5:$V$657,'KT PHÒNG'!A67)</f>
        <v>1</v>
      </c>
      <c r="Q67" s="5">
        <f>COUNTIF('TUẦN 27-28'!$W$8:$W$511,'KT PHÒNG'!A67)</f>
        <v>1</v>
      </c>
      <c r="R67" s="5">
        <f>COUNTIF('TUẦN 27-28'!$X$5:$X$657,'KT PHÒNG'!A67)</f>
        <v>1</v>
      </c>
      <c r="S67" s="5">
        <f>COUNTIF('TUẦN 27-28'!$Y$5:$Y$657,'KT PHÒNG'!A67)</f>
        <v>2</v>
      </c>
      <c r="T67" s="5">
        <f>COUNTIF('TUẦN 27-28'!$Z$5:$Z$657,'KT PHÒNG'!A67)</f>
        <v>1</v>
      </c>
      <c r="U67" s="5">
        <f>COUNTIF('TUẦN 27-28'!$AA$5:$AA$657,'KT PHÒNG'!A67)</f>
        <v>0</v>
      </c>
      <c r="V67" s="5">
        <f>COUNTIF('TUẦN 27-28'!$AB$8:$AB$529,'KT PHÒNG'!A67)</f>
        <v>0</v>
      </c>
      <c r="W67" s="3" t="s">
        <v>230</v>
      </c>
    </row>
    <row r="68" spans="1:23" ht="15.75" customHeight="1">
      <c r="A68" s="4" t="s">
        <v>231</v>
      </c>
      <c r="B68" s="5">
        <f>COUNTIF('TUẦN 27-28'!$H$6:$H$657,'KT PHÒNG'!A68)</f>
        <v>0</v>
      </c>
      <c r="C68" s="5">
        <f>COUNTIF('TUẦN 27-28'!$I$6:$I$657,'KT PHÒNG'!A68)</f>
        <v>1</v>
      </c>
      <c r="D68" s="5">
        <f>COUNTIF('TUẦN 27-28'!$J$6:$J$657,'KT PHÒNG'!A68)</f>
        <v>1</v>
      </c>
      <c r="E68" s="5">
        <f>COUNTIF('TUẦN 27-28'!$K$6:$K$657,'KT PHÒNG'!A68)</f>
        <v>1</v>
      </c>
      <c r="F68" s="5">
        <f>COUNTIF('TUẦN 27-28'!$L$6:$L$657,'KT PHÒNG'!A68)</f>
        <v>0</v>
      </c>
      <c r="G68" s="5">
        <f>COUNTIF('TUẦN 27-28'!$M$6:$M$657,'KT PHÒNG'!A68)</f>
        <v>0</v>
      </c>
      <c r="H68" s="5">
        <f>COUNTIF('TUẦN 27-28'!$N$6:$N$657,'KT PHÒNG'!A68)</f>
        <v>0</v>
      </c>
      <c r="I68" s="5">
        <f>COUNTIF('TUẦN 27-28'!$O$6:$O$657,'KT PHÒNG'!A68)</f>
        <v>1</v>
      </c>
      <c r="J68" s="5">
        <f>COUNTIF('TUẦN 27-28'!$P$6:$P$657,'KT PHÒNG'!A68)</f>
        <v>1</v>
      </c>
      <c r="K68" s="5">
        <f>COUNTIF('TUẦN 27-28'!$Q$6:$Q$657,'KT PHÒNG'!A68)</f>
        <v>1</v>
      </c>
      <c r="L68" s="5">
        <f>COUNTIF('TUẦN 27-28'!$R$6:$R$657,'KT PHÒNG'!A68)</f>
        <v>0</v>
      </c>
      <c r="M68" s="5">
        <f>COUNTIF('TUẦN 27-28'!$S$6:$S$657,'KT PHÒNG'!A68)</f>
        <v>0</v>
      </c>
      <c r="N68" s="5">
        <f>COUNTIF('TUẦN 27-28'!$T$6:$T$657,'KT PHÒNG'!A68)</f>
        <v>0</v>
      </c>
      <c r="O68" s="5">
        <f>COUNTIF('TUẦN 27-28'!$U$6:$U$657,'KT PHÒNG'!A68)</f>
        <v>0</v>
      </c>
      <c r="P68" s="5">
        <f>COUNTIF('TUẦN 27-28'!$V$5:$V$657,'KT PHÒNG'!A68)</f>
        <v>1</v>
      </c>
      <c r="Q68" s="5">
        <f>COUNTIF('TUẦN 27-28'!$W$8:$W$511,'KT PHÒNG'!A68)</f>
        <v>1</v>
      </c>
      <c r="R68" s="5">
        <f>COUNTIF('TUẦN 27-28'!$X$5:$X$657,'KT PHÒNG'!A68)</f>
        <v>1</v>
      </c>
      <c r="S68" s="5">
        <f>COUNTIF('TUẦN 27-28'!$Y$5:$Y$657,'KT PHÒNG'!A68)</f>
        <v>2</v>
      </c>
      <c r="T68" s="5">
        <f>COUNTIF('TUẦN 27-28'!$Z$5:$Z$657,'KT PHÒNG'!A68)</f>
        <v>0</v>
      </c>
      <c r="U68" s="5">
        <f>COUNTIF('TUẦN 27-28'!$AA$5:$AA$657,'KT PHÒNG'!A68)</f>
        <v>0</v>
      </c>
      <c r="V68" s="5">
        <f>COUNTIF('TUẦN 27-28'!$AB$8:$AB$529,'KT PHÒNG'!A68)</f>
        <v>0</v>
      </c>
      <c r="W68" s="3" t="s">
        <v>230</v>
      </c>
    </row>
    <row r="69" spans="1:23" ht="13.5" customHeight="1">
      <c r="A69" s="4" t="s">
        <v>161</v>
      </c>
      <c r="B69" s="5">
        <f>COUNTIF('TUẦN 27-28'!$H$6:$H$657,'KT PHÒNG'!A69)</f>
        <v>0</v>
      </c>
      <c r="C69" s="5">
        <f>COUNTIF('TUẦN 27-28'!$I$6:$I$657,'KT PHÒNG'!A69)</f>
        <v>1</v>
      </c>
      <c r="D69" s="5">
        <f>COUNTIF('TUẦN 27-28'!$J$6:$J$657,'KT PHÒNG'!A69)</f>
        <v>1</v>
      </c>
      <c r="E69" s="5">
        <f>COUNTIF('TUẦN 27-28'!$K$6:$K$657,'KT PHÒNG'!A69)</f>
        <v>1</v>
      </c>
      <c r="F69" s="5">
        <f>COUNTIF('TUẦN 27-28'!$L$6:$L$657,'KT PHÒNG'!A69)</f>
        <v>1</v>
      </c>
      <c r="G69" s="5">
        <f>COUNTIF('TUẦN 27-28'!$M$6:$M$657,'KT PHÒNG'!A69)</f>
        <v>0</v>
      </c>
      <c r="H69" s="5">
        <f>COUNTIF('TUẦN 27-28'!$N$6:$N$657,'KT PHÒNG'!A69)</f>
        <v>0</v>
      </c>
      <c r="I69" s="5">
        <f>COUNTIF('TUẦN 27-28'!$O$6:$O$657,'KT PHÒNG'!A69)</f>
        <v>1</v>
      </c>
      <c r="J69" s="5">
        <f>COUNTIF('TUẦN 27-28'!$P$6:$P$657,'KT PHÒNG'!A69)</f>
        <v>1</v>
      </c>
      <c r="K69" s="5">
        <f>COUNTIF('TUẦN 27-28'!$Q$6:$Q$657,'KT PHÒNG'!A69)</f>
        <v>1</v>
      </c>
      <c r="L69" s="5">
        <f>COUNTIF('TUẦN 27-28'!$R$6:$R$657,'KT PHÒNG'!A69)</f>
        <v>1</v>
      </c>
      <c r="M69" s="5">
        <f>COUNTIF('TUẦN 27-28'!$S$6:$S$657,'KT PHÒNG'!A69)</f>
        <v>1</v>
      </c>
      <c r="N69" s="5">
        <f>COUNTIF('TUẦN 27-28'!$T$6:$T$657,'KT PHÒNG'!A69)</f>
        <v>0</v>
      </c>
      <c r="O69" s="5">
        <f>COUNTIF('TUẦN 27-28'!$U$6:$U$657,'KT PHÒNG'!A69)</f>
        <v>0</v>
      </c>
      <c r="P69" s="5">
        <f>COUNTIF('TUẦN 27-28'!$V$5:$V$657,'KT PHÒNG'!A69)</f>
        <v>1</v>
      </c>
      <c r="Q69" s="5">
        <f>COUNTIF('TUẦN 27-28'!$W$8:$W$511,'KT PHÒNG'!A69)</f>
        <v>0</v>
      </c>
      <c r="R69" s="5">
        <f>COUNTIF('TUẦN 27-28'!$X$5:$X$657,'KT PHÒNG'!A69)</f>
        <v>1</v>
      </c>
      <c r="S69" s="5">
        <f>COUNTIF('TUẦN 27-28'!$Y$5:$Y$657,'KT PHÒNG'!A69)</f>
        <v>1</v>
      </c>
      <c r="T69" s="5">
        <f>COUNTIF('TUẦN 27-28'!$Z$5:$Z$657,'KT PHÒNG'!A69)</f>
        <v>1</v>
      </c>
      <c r="U69" s="5">
        <f>COUNTIF('TUẦN 27-28'!$AA$5:$AA$657,'KT PHÒNG'!A69)</f>
        <v>0</v>
      </c>
      <c r="V69" s="5">
        <f>COUNTIF('TUẦN 27-28'!$AB$8:$AB$529,'KT PHÒNG'!A69)</f>
        <v>0</v>
      </c>
    </row>
    <row r="70" spans="1:23">
      <c r="A70" s="4" t="s">
        <v>232</v>
      </c>
      <c r="B70" s="5">
        <f>COUNTIF('TUẦN 27-28'!$H$6:$H$657,'KT PHÒNG'!A70)</f>
        <v>1</v>
      </c>
      <c r="C70" s="5">
        <f>COUNTIF('TUẦN 27-28'!$I$6:$I$657,'KT PHÒNG'!A70)</f>
        <v>2</v>
      </c>
      <c r="D70" s="5">
        <f>COUNTIF('TUẦN 27-28'!$J$6:$J$657,'KT PHÒNG'!A70)</f>
        <v>0</v>
      </c>
      <c r="E70" s="5">
        <f>COUNTIF('TUẦN 27-28'!$K$6:$K$657,'KT PHÒNG'!A70)</f>
        <v>1</v>
      </c>
      <c r="F70" s="5">
        <f>COUNTIF('TUẦN 27-28'!$L$6:$L$657,'KT PHÒNG'!A70)</f>
        <v>1</v>
      </c>
      <c r="G70" s="5">
        <f>COUNTIF('TUẦN 27-28'!$M$6:$M$657,'KT PHÒNG'!A70)</f>
        <v>0</v>
      </c>
      <c r="H70" s="5">
        <f>COUNTIF('TUẦN 27-28'!$N$6:$N$657,'KT PHÒNG'!A70)</f>
        <v>0</v>
      </c>
      <c r="I70" s="5">
        <f>COUNTIF('TUẦN 27-28'!$O$6:$O$657,'KT PHÒNG'!A70)</f>
        <v>0</v>
      </c>
      <c r="J70" s="5">
        <f>COUNTIF('TUẦN 27-28'!$P$6:$P$657,'KT PHÒNG'!A70)</f>
        <v>0</v>
      </c>
      <c r="K70" s="5">
        <f>COUNTIF('TUẦN 27-28'!$Q$6:$Q$657,'KT PHÒNG'!A70)</f>
        <v>0</v>
      </c>
      <c r="L70" s="5">
        <f>COUNTIF('TUẦN 27-28'!$R$6:$R$657,'KT PHÒNG'!A70)</f>
        <v>1</v>
      </c>
      <c r="M70" s="5">
        <f>COUNTIF('TUẦN 27-28'!$S$6:$S$657,'KT PHÒNG'!A70)</f>
        <v>1</v>
      </c>
      <c r="N70" s="5">
        <f>COUNTIF('TUẦN 27-28'!$T$6:$T$657,'KT PHÒNG'!A70)</f>
        <v>0</v>
      </c>
      <c r="O70" s="5">
        <f>COUNTIF('TUẦN 27-28'!$U$6:$U$657,'KT PHÒNG'!A70)</f>
        <v>0</v>
      </c>
      <c r="P70" s="5">
        <f>COUNTIF('TUẦN 27-28'!$V$5:$V$657,'KT PHÒNG'!A70)</f>
        <v>1</v>
      </c>
      <c r="Q70" s="5">
        <f>COUNTIF('TUẦN 27-28'!$W$8:$W$511,'KT PHÒNG'!A70)</f>
        <v>1</v>
      </c>
      <c r="R70" s="5">
        <f>COUNTIF('TUẦN 27-28'!$X$5:$X$657,'KT PHÒNG'!A70)</f>
        <v>1</v>
      </c>
      <c r="S70" s="5">
        <f>COUNTIF('TUẦN 27-28'!$Y$5:$Y$657,'KT PHÒNG'!A70)</f>
        <v>0</v>
      </c>
      <c r="T70" s="5">
        <f>COUNTIF('TUẦN 27-28'!$Z$5:$Z$657,'KT PHÒNG'!A70)</f>
        <v>2</v>
      </c>
      <c r="U70" s="5">
        <f>COUNTIF('TUẦN 27-28'!$AA$5:$AA$657,'KT PHÒNG'!A70)</f>
        <v>0</v>
      </c>
      <c r="V70" s="5">
        <f>COUNTIF('TUẦN 27-28'!$AB$8:$AB$529,'KT PHÒNG'!A70)</f>
        <v>0</v>
      </c>
    </row>
    <row r="71" spans="1:23" ht="16.5" customHeight="1">
      <c r="A71" s="4" t="s">
        <v>149</v>
      </c>
      <c r="B71" s="5">
        <f>COUNTIF('TUẦN 27-28'!$H$6:$H$657,'KT PHÒNG'!A71)</f>
        <v>1</v>
      </c>
      <c r="C71" s="5">
        <f>COUNTIF('TUẦN 27-28'!$I$6:$I$657,'KT PHÒNG'!A71)</f>
        <v>1</v>
      </c>
      <c r="D71" s="5">
        <f>COUNTIF('TUẦN 27-28'!$J$6:$J$657,'KT PHÒNG'!A71)</f>
        <v>2</v>
      </c>
      <c r="E71" s="5">
        <f>COUNTIF('TUẦN 27-28'!$K$6:$K$657,'KT PHÒNG'!A71)</f>
        <v>1</v>
      </c>
      <c r="F71" s="5">
        <f>COUNTIF('TUẦN 27-28'!$L$6:$L$657,'KT PHÒNG'!A71)</f>
        <v>1</v>
      </c>
      <c r="G71" s="5">
        <f>COUNTIF('TUẦN 27-28'!$M$6:$M$657,'KT PHÒNG'!A71)</f>
        <v>0</v>
      </c>
      <c r="H71" s="5">
        <f>COUNTIF('TUẦN 27-28'!$N$6:$N$657,'KT PHÒNG'!A71)</f>
        <v>0</v>
      </c>
      <c r="I71" s="5">
        <f>COUNTIF('TUẦN 27-28'!$O$6:$O$657,'KT PHÒNG'!A71)</f>
        <v>1</v>
      </c>
      <c r="J71" s="5">
        <f>COUNTIF('TUẦN 27-28'!$P$6:$P$657,'KT PHÒNG'!A71)</f>
        <v>1</v>
      </c>
      <c r="K71" s="5">
        <f>COUNTIF('TUẦN 27-28'!$Q$6:$Q$657,'KT PHÒNG'!A71)</f>
        <v>0</v>
      </c>
      <c r="L71" s="5">
        <f>COUNTIF('TUẦN 27-28'!$R$6:$R$657,'KT PHÒNG'!A71)</f>
        <v>1</v>
      </c>
      <c r="M71" s="5">
        <f>COUNTIF('TUẦN 27-28'!$S$6:$S$657,'KT PHÒNG'!A71)</f>
        <v>1</v>
      </c>
      <c r="N71" s="5">
        <f>COUNTIF('TUẦN 27-28'!$T$6:$T$657,'KT PHÒNG'!A71)</f>
        <v>0</v>
      </c>
      <c r="O71" s="5">
        <f>COUNTIF('TUẦN 27-28'!$U$6:$U$657,'KT PHÒNG'!A71)</f>
        <v>0</v>
      </c>
      <c r="P71" s="5">
        <f>COUNTIF('TUẦN 27-28'!$V$5:$V$657,'KT PHÒNG'!A71)</f>
        <v>0</v>
      </c>
      <c r="Q71" s="5">
        <f>COUNTIF('TUẦN 27-28'!$W$8:$W$511,'KT PHÒNG'!A71)</f>
        <v>1</v>
      </c>
      <c r="R71" s="5">
        <f>COUNTIF('TUẦN 27-28'!$X$5:$X$657,'KT PHÒNG'!A71)</f>
        <v>1</v>
      </c>
      <c r="S71" s="5">
        <f>COUNTIF('TUẦN 27-28'!$Y$5:$Y$657,'KT PHÒNG'!A71)</f>
        <v>1</v>
      </c>
      <c r="T71" s="5">
        <f>COUNTIF('TUẦN 27-28'!$Z$5:$Z$657,'KT PHÒNG'!A71)</f>
        <v>0</v>
      </c>
      <c r="U71" s="5">
        <f>COUNTIF('TUẦN 27-28'!$AA$5:$AA$657,'KT PHÒNG'!A71)</f>
        <v>0</v>
      </c>
      <c r="V71" s="5">
        <f>COUNTIF('TUẦN 27-28'!$AB$8:$AB$529,'KT PHÒNG'!A71)</f>
        <v>0</v>
      </c>
    </row>
    <row r="72" spans="1:23" ht="18" customHeight="1">
      <c r="A72" s="4" t="s">
        <v>233</v>
      </c>
      <c r="B72" s="5">
        <f>COUNTIF('TUẦN 27-28'!$H$6:$H$657,'KT PHÒNG'!A72)</f>
        <v>0</v>
      </c>
      <c r="C72" s="5">
        <f>COUNTIF('TUẦN 27-28'!$I$6:$I$657,'KT PHÒNG'!A72)</f>
        <v>1</v>
      </c>
      <c r="D72" s="5">
        <f>COUNTIF('TUẦN 27-28'!$J$6:$J$657,'KT PHÒNG'!A72)</f>
        <v>1</v>
      </c>
      <c r="E72" s="5">
        <f>COUNTIF('TUẦN 27-28'!$K$6:$K$657,'KT PHÒNG'!A72)</f>
        <v>0</v>
      </c>
      <c r="F72" s="5">
        <f>COUNTIF('TUẦN 27-28'!$L$6:$L$657,'KT PHÒNG'!A72)</f>
        <v>0</v>
      </c>
      <c r="G72" s="5">
        <f>COUNTIF('TUẦN 27-28'!$M$6:$M$657,'KT PHÒNG'!A72)</f>
        <v>0</v>
      </c>
      <c r="H72" s="5">
        <f>COUNTIF('TUẦN 27-28'!$N$6:$N$657,'KT PHÒNG'!A72)</f>
        <v>0</v>
      </c>
      <c r="I72" s="5">
        <f>COUNTIF('TUẦN 27-28'!$O$6:$O$657,'KT PHÒNG'!A72)</f>
        <v>1</v>
      </c>
      <c r="J72" s="5">
        <f>COUNTIF('TUẦN 27-28'!$P$6:$P$657,'KT PHÒNG'!A72)</f>
        <v>0</v>
      </c>
      <c r="K72" s="5">
        <f>COUNTIF('TUẦN 27-28'!$Q$6:$Q$657,'KT PHÒNG'!A72)</f>
        <v>0</v>
      </c>
      <c r="L72" s="5">
        <f>COUNTIF('TUẦN 27-28'!$R$6:$R$657,'KT PHÒNG'!A72)</f>
        <v>0</v>
      </c>
      <c r="M72" s="5">
        <f>COUNTIF('TUẦN 27-28'!$S$6:$S$657,'KT PHÒNG'!A72)</f>
        <v>0</v>
      </c>
      <c r="N72" s="5">
        <f>COUNTIF('TUẦN 27-28'!$T$6:$T$657,'KT PHÒNG'!A72)</f>
        <v>0</v>
      </c>
      <c r="O72" s="5">
        <f>COUNTIF('TUẦN 27-28'!$U$6:$U$657,'KT PHÒNG'!A72)</f>
        <v>0</v>
      </c>
      <c r="P72" s="5">
        <f>COUNTIF('TUẦN 27-28'!$V$5:$V$657,'KT PHÒNG'!A72)</f>
        <v>1</v>
      </c>
      <c r="Q72" s="5">
        <f>COUNTIF('TUẦN 27-28'!$W$8:$W$511,'KT PHÒNG'!A72)</f>
        <v>0</v>
      </c>
      <c r="R72" s="5">
        <f>COUNTIF('TUẦN 27-28'!$X$5:$X$657,'KT PHÒNG'!A72)</f>
        <v>0</v>
      </c>
      <c r="S72" s="5">
        <f>COUNTIF('TUẦN 27-28'!$Y$5:$Y$657,'KT PHÒNG'!A72)</f>
        <v>2</v>
      </c>
      <c r="T72" s="5">
        <f>COUNTIF('TUẦN 27-28'!$Z$5:$Z$657,'KT PHÒNG'!A72)</f>
        <v>0</v>
      </c>
      <c r="U72" s="5">
        <f>COUNTIF('TUẦN 27-28'!$AA$5:$AA$657,'KT PHÒNG'!A72)</f>
        <v>0</v>
      </c>
      <c r="V72" s="5">
        <f>COUNTIF('TUẦN 27-28'!$AB$8:$AB$529,'KT PHÒNG'!A72)</f>
        <v>0</v>
      </c>
    </row>
    <row r="73" spans="1:23" ht="18" customHeight="1">
      <c r="A73" s="4" t="s">
        <v>169</v>
      </c>
      <c r="B73" s="5">
        <f>COUNTIF('TUẦN 27-28'!$H$6:$H$657,'KT PHÒNG'!A73)</f>
        <v>1</v>
      </c>
      <c r="C73" s="5">
        <f>COUNTIF('TUẦN 27-28'!$I$6:$I$657,'KT PHÒNG'!A73)</f>
        <v>1</v>
      </c>
      <c r="D73" s="5">
        <f>COUNTIF('TUẦN 27-28'!$J$6:$J$657,'KT PHÒNG'!A73)</f>
        <v>1</v>
      </c>
      <c r="E73" s="5">
        <f>COUNTIF('TUẦN 27-28'!$K$6:$K$657,'KT PHÒNG'!A73)</f>
        <v>1</v>
      </c>
      <c r="F73" s="5">
        <f>COUNTIF('TUẦN 27-28'!$L$6:$L$657,'KT PHÒNG'!A73)</f>
        <v>1</v>
      </c>
      <c r="G73" s="5">
        <f>COUNTIF('TUẦN 27-28'!$M$6:$M$657,'KT PHÒNG'!A73)</f>
        <v>0</v>
      </c>
      <c r="H73" s="5">
        <f>COUNTIF('TUẦN 27-28'!$N$6:$N$657,'KT PHÒNG'!A73)</f>
        <v>0</v>
      </c>
      <c r="I73" s="5">
        <f>COUNTIF('TUẦN 27-28'!$O$6:$O$657,'KT PHÒNG'!A73)</f>
        <v>1</v>
      </c>
      <c r="J73" s="5">
        <f>COUNTIF('TUẦN 27-28'!$P$6:$P$657,'KT PHÒNG'!A73)</f>
        <v>1</v>
      </c>
      <c r="K73" s="5">
        <f>COUNTIF('TUẦN 27-28'!$Q$6:$Q$657,'KT PHÒNG'!A73)</f>
        <v>1</v>
      </c>
      <c r="L73" s="5">
        <f>COUNTIF('TUẦN 27-28'!$R$6:$R$657,'KT PHÒNG'!A73)</f>
        <v>1</v>
      </c>
      <c r="M73" s="5">
        <f>COUNTIF('TUẦN 27-28'!$S$6:$S$657,'KT PHÒNG'!A73)</f>
        <v>1</v>
      </c>
      <c r="N73" s="5">
        <f>COUNTIF('TUẦN 27-28'!$T$6:$T$657,'KT PHÒNG'!A73)</f>
        <v>0</v>
      </c>
      <c r="O73" s="5">
        <f>COUNTIF('TUẦN 27-28'!$U$6:$U$657,'KT PHÒNG'!A73)</f>
        <v>0</v>
      </c>
      <c r="P73" s="5">
        <f>COUNTIF('TUẦN 27-28'!$V$5:$V$657,'KT PHÒNG'!A73)</f>
        <v>2</v>
      </c>
      <c r="Q73" s="5">
        <f>COUNTIF('TUẦN 27-28'!$W$8:$W$511,'KT PHÒNG'!A73)</f>
        <v>1</v>
      </c>
      <c r="R73" s="5">
        <f>COUNTIF('TUẦN 27-28'!$X$5:$X$657,'KT PHÒNG'!A73)</f>
        <v>1</v>
      </c>
      <c r="S73" s="5">
        <f>COUNTIF('TUẦN 27-28'!$Y$5:$Y$657,'KT PHÒNG'!A73)</f>
        <v>1</v>
      </c>
      <c r="T73" s="5">
        <f>COUNTIF('TUẦN 27-28'!$Z$5:$Z$657,'KT PHÒNG'!A73)</f>
        <v>1</v>
      </c>
      <c r="U73" s="5">
        <f>COUNTIF('TUẦN 27-28'!$AA$5:$AA$657,'KT PHÒNG'!A73)</f>
        <v>0</v>
      </c>
      <c r="V73" s="5">
        <f>COUNTIF('TUẦN 27-28'!$AB$8:$AB$529,'KT PHÒNG'!A73)</f>
        <v>0</v>
      </c>
      <c r="W73" s="3" t="s">
        <v>234</v>
      </c>
    </row>
    <row r="74" spans="1:23">
      <c r="A74" s="4" t="s">
        <v>235</v>
      </c>
      <c r="B74" s="5">
        <f>COUNTIF('TUẦN 27-28'!$H$6:$H$657,'KT PHÒNG'!A74)</f>
        <v>2</v>
      </c>
      <c r="C74" s="5">
        <f>COUNTIF('TUẦN 27-28'!$I$6:$I$657,'KT PHÒNG'!A74)</f>
        <v>0</v>
      </c>
      <c r="D74" s="5">
        <f>COUNTIF('TUẦN 27-28'!$J$6:$J$657,'KT PHÒNG'!A74)</f>
        <v>0</v>
      </c>
      <c r="E74" s="5">
        <f>COUNTIF('TUẦN 27-28'!$K$6:$K$657,'KT PHÒNG'!A74)</f>
        <v>0</v>
      </c>
      <c r="F74" s="5">
        <f>COUNTIF('TUẦN 27-28'!$L$6:$L$657,'KT PHÒNG'!A74)</f>
        <v>0</v>
      </c>
      <c r="G74" s="5">
        <f>COUNTIF('TUẦN 27-28'!$M$6:$M$657,'KT PHÒNG'!A74)</f>
        <v>0</v>
      </c>
      <c r="H74" s="5">
        <f>COUNTIF('TUẦN 27-28'!$N$6:$N$657,'KT PHÒNG'!A74)</f>
        <v>0</v>
      </c>
      <c r="I74" s="5">
        <f>COUNTIF('TUẦN 27-28'!$O$6:$O$657,'KT PHÒNG'!A74)</f>
        <v>0</v>
      </c>
      <c r="J74" s="5">
        <f>COUNTIF('TUẦN 27-28'!$P$6:$P$657,'KT PHÒNG'!A74)</f>
        <v>0</v>
      </c>
      <c r="K74" s="5">
        <f>COUNTIF('TUẦN 27-28'!$Q$6:$Q$657,'KT PHÒNG'!A74)</f>
        <v>1</v>
      </c>
      <c r="L74" s="5">
        <f>COUNTIF('TUẦN 27-28'!$R$6:$R$657,'KT PHÒNG'!A74)</f>
        <v>2</v>
      </c>
      <c r="M74" s="5">
        <f>COUNTIF('TUẦN 27-28'!$S$6:$S$657,'KT PHÒNG'!A74)</f>
        <v>0</v>
      </c>
      <c r="N74" s="5">
        <f>COUNTIF('TUẦN 27-28'!$T$6:$T$657,'KT PHÒNG'!A74)</f>
        <v>0</v>
      </c>
      <c r="O74" s="5">
        <f>COUNTIF('TUẦN 27-28'!$U$6:$U$657,'KT PHÒNG'!A74)</f>
        <v>0</v>
      </c>
      <c r="P74" s="5">
        <f>COUNTIF('TUẦN 27-28'!$V$5:$V$657,'KT PHÒNG'!A74)</f>
        <v>2</v>
      </c>
      <c r="Q74" s="5">
        <f>COUNTIF('TUẦN 27-28'!$W$8:$W$511,'KT PHÒNG'!A74)</f>
        <v>1</v>
      </c>
      <c r="R74" s="5">
        <f>COUNTIF('TUẦN 27-28'!$X$5:$X$657,'KT PHÒNG'!A74)</f>
        <v>0</v>
      </c>
      <c r="S74" s="5">
        <f>COUNTIF('TUẦN 27-28'!$Y$5:$Y$657,'KT PHÒNG'!A74)</f>
        <v>0</v>
      </c>
      <c r="T74" s="5">
        <f>COUNTIF('TUẦN 27-28'!$Z$5:$Z$657,'KT PHÒNG'!A74)</f>
        <v>0</v>
      </c>
      <c r="U74" s="5">
        <f>COUNTIF('TUẦN 27-28'!$AA$5:$AA$657,'KT PHÒNG'!A74)</f>
        <v>0</v>
      </c>
      <c r="V74" s="5">
        <f>COUNTIF('TUẦN 27-28'!$AB$8:$AB$529,'KT PHÒNG'!A74)</f>
        <v>0</v>
      </c>
      <c r="W74" s="3" t="s">
        <v>234</v>
      </c>
    </row>
    <row r="75" spans="1:23" ht="14.25" customHeight="1">
      <c r="A75" s="4" t="s">
        <v>147</v>
      </c>
      <c r="B75" s="5">
        <f>COUNTIF('TUẦN 27-28'!$H$6:$H$657,'KT PHÒNG'!A75)</f>
        <v>1</v>
      </c>
      <c r="C75" s="5">
        <f>COUNTIF('TUẦN 27-28'!$I$6:$I$657,'KT PHÒNG'!A75)</f>
        <v>1</v>
      </c>
      <c r="D75" s="5">
        <f>COUNTIF('TUẦN 27-28'!$J$6:$J$657,'KT PHÒNG'!A75)</f>
        <v>1</v>
      </c>
      <c r="E75" s="5">
        <f>COUNTIF('TUẦN 27-28'!$K$6:$K$657,'KT PHÒNG'!A75)</f>
        <v>1</v>
      </c>
      <c r="F75" s="5">
        <f>COUNTIF('TUẦN 27-28'!$L$6:$L$657,'KT PHÒNG'!A75)</f>
        <v>1</v>
      </c>
      <c r="G75" s="5">
        <f>COUNTIF('TUẦN 27-28'!$M$6:$M$657,'KT PHÒNG'!A75)</f>
        <v>0</v>
      </c>
      <c r="H75" s="5">
        <f>COUNTIF('TUẦN 27-28'!$N$6:$N$657,'KT PHÒNG'!A75)</f>
        <v>0</v>
      </c>
      <c r="I75" s="5">
        <f>COUNTIF('TUẦN 27-28'!$O$6:$O$657,'KT PHÒNG'!A75)</f>
        <v>1</v>
      </c>
      <c r="J75" s="5">
        <f>COUNTIF('TUẦN 27-28'!$P$6:$P$657,'KT PHÒNG'!A75)</f>
        <v>1</v>
      </c>
      <c r="K75" s="5">
        <f>COUNTIF('TUẦN 27-28'!$Q$6:$Q$657,'KT PHÒNG'!A75)</f>
        <v>1</v>
      </c>
      <c r="L75" s="5">
        <f>COUNTIF('TUẦN 27-28'!$R$6:$R$657,'KT PHÒNG'!A75)</f>
        <v>1</v>
      </c>
      <c r="M75" s="5">
        <f>COUNTIF('TUẦN 27-28'!$S$6:$S$657,'KT PHÒNG'!A75)</f>
        <v>1</v>
      </c>
      <c r="N75" s="5">
        <f>COUNTIF('TUẦN 27-28'!$T$6:$T$657,'KT PHÒNG'!A75)</f>
        <v>0</v>
      </c>
      <c r="O75" s="5">
        <f>COUNTIF('TUẦN 27-28'!$U$6:$U$657,'KT PHÒNG'!A75)</f>
        <v>0</v>
      </c>
      <c r="P75" s="5">
        <f>COUNTIF('TUẦN 27-28'!$V$5:$V$657,'KT PHÒNG'!A75)</f>
        <v>1</v>
      </c>
      <c r="Q75" s="5">
        <f>COUNTIF('TUẦN 27-28'!$W$8:$W$511,'KT PHÒNG'!A75)</f>
        <v>1</v>
      </c>
      <c r="R75" s="5">
        <f>COUNTIF('TUẦN 27-28'!$X$5:$X$657,'KT PHÒNG'!A75)</f>
        <v>1</v>
      </c>
      <c r="S75" s="5">
        <f>COUNTIF('TUẦN 27-28'!$Y$5:$Y$657,'KT PHÒNG'!A75)</f>
        <v>1</v>
      </c>
      <c r="T75" s="5">
        <f>COUNTIF('TUẦN 27-28'!$Z$5:$Z$657,'KT PHÒNG'!A75)</f>
        <v>0</v>
      </c>
      <c r="U75" s="5">
        <f>COUNTIF('TUẦN 27-28'!$AA$5:$AA$657,'KT PHÒNG'!A75)</f>
        <v>0</v>
      </c>
      <c r="V75" s="5">
        <f>COUNTIF('TUẦN 27-28'!$AB$8:$AB$529,'KT PHÒNG'!A75)</f>
        <v>0</v>
      </c>
    </row>
    <row r="76" spans="1:23" ht="15.6" customHeight="1">
      <c r="A76" s="4" t="s">
        <v>236</v>
      </c>
      <c r="B76" s="5">
        <f>COUNTIF('TUẦN 27-28'!$H$6:$H$657,'KT PHÒNG'!A76)</f>
        <v>1</v>
      </c>
      <c r="C76" s="5">
        <f>COUNTIF('TUẦN 27-28'!$I$6:$I$657,'KT PHÒNG'!A76)</f>
        <v>1</v>
      </c>
      <c r="D76" s="5">
        <f>COUNTIF('TUẦN 27-28'!$J$6:$J$657,'KT PHÒNG'!A76)</f>
        <v>2</v>
      </c>
      <c r="E76" s="5">
        <f>COUNTIF('TUẦN 27-28'!$K$6:$K$657,'KT PHÒNG'!A76)</f>
        <v>1</v>
      </c>
      <c r="F76" s="5">
        <f>COUNTIF('TUẦN 27-28'!$L$6:$L$657,'KT PHÒNG'!A76)</f>
        <v>1</v>
      </c>
      <c r="G76" s="5">
        <f>COUNTIF('TUẦN 27-28'!$M$6:$M$657,'KT PHÒNG'!A76)</f>
        <v>0</v>
      </c>
      <c r="H76" s="5">
        <f>COUNTIF('TUẦN 27-28'!$N$6:$N$657,'KT PHÒNG'!A76)</f>
        <v>0</v>
      </c>
      <c r="I76" s="5">
        <f>COUNTIF('TUẦN 27-28'!$O$6:$O$657,'KT PHÒNG'!A76)</f>
        <v>0</v>
      </c>
      <c r="J76" s="5">
        <f>COUNTIF('TUẦN 27-28'!$P$6:$P$657,'KT PHÒNG'!A76)</f>
        <v>1</v>
      </c>
      <c r="K76" s="5">
        <f>COUNTIF('TUẦN 27-28'!$Q$6:$Q$657,'KT PHÒNG'!A76)</f>
        <v>1</v>
      </c>
      <c r="L76" s="5">
        <f>COUNTIF('TUẦN 27-28'!$R$6:$R$657,'KT PHÒNG'!A76)</f>
        <v>1</v>
      </c>
      <c r="M76" s="5">
        <f>COUNTIF('TUẦN 27-28'!$S$6:$S$657,'KT PHÒNG'!A76)</f>
        <v>1</v>
      </c>
      <c r="N76" s="5">
        <f>COUNTIF('TUẦN 27-28'!$T$6:$T$657,'KT PHÒNG'!A76)</f>
        <v>0</v>
      </c>
      <c r="O76" s="5">
        <f>COUNTIF('TUẦN 27-28'!$U$6:$U$657,'KT PHÒNG'!A76)</f>
        <v>0</v>
      </c>
      <c r="P76" s="5">
        <f>COUNTIF('TUẦN 27-28'!$V$5:$V$657,'KT PHÒNG'!A76)</f>
        <v>0</v>
      </c>
      <c r="Q76" s="5">
        <f>COUNTIF('TUẦN 27-28'!$W$8:$W$511,'KT PHÒNG'!A76)</f>
        <v>2</v>
      </c>
      <c r="R76" s="5">
        <f>COUNTIF('TUẦN 27-28'!$X$5:$X$657,'KT PHÒNG'!A76)</f>
        <v>1</v>
      </c>
      <c r="S76" s="5">
        <f>COUNTIF('TUẦN 27-28'!$Y$5:$Y$657,'KT PHÒNG'!A76)</f>
        <v>1</v>
      </c>
      <c r="T76" s="5">
        <f>COUNTIF('TUẦN 27-28'!$Z$5:$Z$657,'KT PHÒNG'!A76)</f>
        <v>1</v>
      </c>
      <c r="U76" s="5">
        <f>COUNTIF('TUẦN 27-28'!$AA$5:$AA$657,'KT PHÒNG'!A76)</f>
        <v>0</v>
      </c>
      <c r="V76" s="5">
        <f>COUNTIF('TUẦN 27-28'!$AB$8:$AB$529,'KT PHÒNG'!A76)</f>
        <v>0</v>
      </c>
    </row>
    <row r="77" spans="1:23" ht="21" customHeight="1">
      <c r="A77" s="4" t="s">
        <v>186</v>
      </c>
      <c r="B77" s="5">
        <f>COUNTIF('TUẦN 27-28'!$H$6:$H$657,'KT PHÒNG'!A77)</f>
        <v>1</v>
      </c>
      <c r="C77" s="5">
        <f>COUNTIF('TUẦN 27-28'!$I$6:$I$657,'KT PHÒNG'!A77)</f>
        <v>1</v>
      </c>
      <c r="D77" s="5">
        <f>COUNTIF('TUẦN 27-28'!$J$6:$J$657,'KT PHÒNG'!A77)</f>
        <v>1</v>
      </c>
      <c r="E77" s="5">
        <f>COUNTIF('TUẦN 27-28'!$K$6:$K$657,'KT PHÒNG'!A77)</f>
        <v>1</v>
      </c>
      <c r="F77" s="5">
        <f>COUNTIF('TUẦN 27-28'!$L$6:$L$657,'KT PHÒNG'!A77)</f>
        <v>1</v>
      </c>
      <c r="G77" s="5">
        <f>COUNTIF('TUẦN 27-28'!$M$6:$M$657,'KT PHÒNG'!A77)</f>
        <v>0</v>
      </c>
      <c r="H77" s="5">
        <f>COUNTIF('TUẦN 27-28'!$N$6:$N$657,'KT PHÒNG'!A77)</f>
        <v>0</v>
      </c>
      <c r="I77" s="5">
        <f>COUNTIF('TUẦN 27-28'!$O$6:$O$657,'KT PHÒNG'!A77)</f>
        <v>1</v>
      </c>
      <c r="J77" s="5">
        <f>COUNTIF('TUẦN 27-28'!$P$6:$P$657,'KT PHÒNG'!A77)</f>
        <v>1</v>
      </c>
      <c r="K77" s="5">
        <f>COUNTIF('TUẦN 27-28'!$Q$6:$Q$657,'KT PHÒNG'!A77)</f>
        <v>1</v>
      </c>
      <c r="L77" s="5">
        <f>COUNTIF('TUẦN 27-28'!$R$6:$R$657,'KT PHÒNG'!A77)</f>
        <v>1</v>
      </c>
      <c r="M77" s="5">
        <f>COUNTIF('TUẦN 27-28'!$S$6:$S$657,'KT PHÒNG'!A77)</f>
        <v>1</v>
      </c>
      <c r="N77" s="5">
        <f>COUNTIF('TUẦN 27-28'!$T$6:$T$657,'KT PHÒNG'!A77)</f>
        <v>0</v>
      </c>
      <c r="O77" s="5">
        <f>COUNTIF('TUẦN 27-28'!$U$6:$U$657,'KT PHÒNG'!A77)</f>
        <v>0</v>
      </c>
      <c r="P77" s="5">
        <f>COUNTIF('TUẦN 27-28'!$V$5:$V$657,'KT PHÒNG'!A77)</f>
        <v>1</v>
      </c>
      <c r="Q77" s="5">
        <f>COUNTIF('TUẦN 27-28'!$W$8:$W$511,'KT PHÒNG'!A77)</f>
        <v>1</v>
      </c>
      <c r="R77" s="5">
        <f>COUNTIF('TUẦN 27-28'!$X$5:$X$657,'KT PHÒNG'!A77)</f>
        <v>1</v>
      </c>
      <c r="S77" s="5">
        <f>COUNTIF('TUẦN 27-28'!$Y$5:$Y$657,'KT PHÒNG'!A77)</f>
        <v>1</v>
      </c>
      <c r="T77" s="5">
        <f>COUNTIF('TUẦN 27-28'!$Z$5:$Z$657,'KT PHÒNG'!A77)</f>
        <v>2</v>
      </c>
      <c r="U77" s="5">
        <f>COUNTIF('TUẦN 27-28'!$AA$5:$AA$657,'KT PHÒNG'!A77)</f>
        <v>0</v>
      </c>
      <c r="V77" s="5">
        <f>COUNTIF('TUẦN 27-28'!$AB$8:$AB$529,'KT PHÒNG'!A77)</f>
        <v>0</v>
      </c>
      <c r="W77" s="3" t="s">
        <v>234</v>
      </c>
    </row>
    <row r="78" spans="1:23">
      <c r="A78" s="4" t="s">
        <v>187</v>
      </c>
      <c r="B78" s="5">
        <f>COUNTIF('TUẦN 27-28'!$H$6:$H$657,'KT PHÒNG'!A78)</f>
        <v>0</v>
      </c>
      <c r="C78" s="5">
        <f>COUNTIF('TUẦN 27-28'!$I$6:$I$657,'KT PHÒNG'!A78)</f>
        <v>1</v>
      </c>
      <c r="D78" s="5">
        <f>COUNTIF('TUẦN 27-28'!$J$6:$J$657,'KT PHÒNG'!A78)</f>
        <v>1</v>
      </c>
      <c r="E78" s="5">
        <f>COUNTIF('TUẦN 27-28'!$K$6:$K$657,'KT PHÒNG'!A78)</f>
        <v>0</v>
      </c>
      <c r="F78" s="5">
        <f>COUNTIF('TUẦN 27-28'!$L$6:$L$657,'KT PHÒNG'!A78)</f>
        <v>0</v>
      </c>
      <c r="G78" s="5">
        <f>COUNTIF('TUẦN 27-28'!$M$6:$M$657,'KT PHÒNG'!A78)</f>
        <v>0</v>
      </c>
      <c r="H78" s="5">
        <f>COUNTIF('TUẦN 27-28'!$N$6:$N$657,'KT PHÒNG'!A78)</f>
        <v>0</v>
      </c>
      <c r="I78" s="5">
        <f>COUNTIF('TUẦN 27-28'!$O$6:$O$657,'KT PHÒNG'!A78)</f>
        <v>1</v>
      </c>
      <c r="J78" s="5">
        <f>COUNTIF('TUẦN 27-28'!$P$6:$P$657,'KT PHÒNG'!A78)</f>
        <v>1</v>
      </c>
      <c r="K78" s="5">
        <f>COUNTIF('TUẦN 27-28'!$Q$6:$Q$657,'KT PHÒNG'!A78)</f>
        <v>1</v>
      </c>
      <c r="L78" s="5">
        <f>COUNTIF('TUẦN 27-28'!$R$6:$R$657,'KT PHÒNG'!A78)</f>
        <v>2</v>
      </c>
      <c r="M78" s="5">
        <f>COUNTIF('TUẦN 27-28'!$S$6:$S$657,'KT PHÒNG'!A78)</f>
        <v>2</v>
      </c>
      <c r="N78" s="5">
        <f>COUNTIF('TUẦN 27-28'!$T$6:$T$657,'KT PHÒNG'!A78)</f>
        <v>0</v>
      </c>
      <c r="O78" s="5">
        <f>COUNTIF('TUẦN 27-28'!$U$6:$U$657,'KT PHÒNG'!A78)</f>
        <v>0</v>
      </c>
      <c r="P78" s="5">
        <f>COUNTIF('TUẦN 27-28'!$V$5:$V$657,'KT PHÒNG'!A78)</f>
        <v>2</v>
      </c>
      <c r="Q78" s="5">
        <f>COUNTIF('TUẦN 27-28'!$W$8:$W$511,'KT PHÒNG'!A78)</f>
        <v>1</v>
      </c>
      <c r="R78" s="5">
        <f>COUNTIF('TUẦN 27-28'!$X$5:$X$657,'KT PHÒNG'!A78)</f>
        <v>0</v>
      </c>
      <c r="S78" s="5">
        <f>COUNTIF('TUẦN 27-28'!$Y$5:$Y$657,'KT PHÒNG'!A78)</f>
        <v>0</v>
      </c>
      <c r="T78" s="5">
        <f>COUNTIF('TUẦN 27-28'!$Z$5:$Z$657,'KT PHÒNG'!A78)</f>
        <v>1</v>
      </c>
      <c r="U78" s="5">
        <f>COUNTIF('TUẦN 27-28'!$AA$5:$AA$657,'KT PHÒNG'!A78)</f>
        <v>0</v>
      </c>
      <c r="V78" s="5">
        <f>COUNTIF('TUẦN 27-28'!$AB$8:$AB$529,'KT PHÒNG'!A78)</f>
        <v>0</v>
      </c>
      <c r="W78" s="3" t="s">
        <v>234</v>
      </c>
    </row>
    <row r="79" spans="1:23" ht="19.5" customHeight="1">
      <c r="A79" s="4" t="s">
        <v>152</v>
      </c>
      <c r="B79" s="5">
        <f>COUNTIF('TUẦN 27-28'!$H$6:$H$657,'KT PHÒNG'!A79)</f>
        <v>0</v>
      </c>
      <c r="C79" s="5">
        <f>COUNTIF('TUẦN 27-28'!$I$6:$I$657,'KT PHÒNG'!A79)</f>
        <v>1</v>
      </c>
      <c r="D79" s="5">
        <f>COUNTIF('TUẦN 27-28'!$J$6:$J$657,'KT PHÒNG'!A79)</f>
        <v>0</v>
      </c>
      <c r="E79" s="5">
        <f>COUNTIF('TUẦN 27-28'!$K$6:$K$657,'KT PHÒNG'!A79)</f>
        <v>1</v>
      </c>
      <c r="F79" s="5">
        <f>COUNTIF('TUẦN 27-28'!$L$6:$L$657,'KT PHÒNG'!A79)</f>
        <v>1</v>
      </c>
      <c r="G79" s="5">
        <f>COUNTIF('TUẦN 27-28'!$M$6:$M$657,'KT PHÒNG'!A79)</f>
        <v>0</v>
      </c>
      <c r="H79" s="5">
        <f>COUNTIF('TUẦN 27-28'!$N$6:$N$657,'KT PHÒNG'!A79)</f>
        <v>0</v>
      </c>
      <c r="I79" s="5">
        <f>COUNTIF('TUẦN 27-28'!$O$6:$O$657,'KT PHÒNG'!A79)</f>
        <v>1</v>
      </c>
      <c r="J79" s="5">
        <f>COUNTIF('TUẦN 27-28'!$P$6:$P$657,'KT PHÒNG'!A79)</f>
        <v>1</v>
      </c>
      <c r="K79" s="5">
        <f>COUNTIF('TUẦN 27-28'!$Q$6:$Q$657,'KT PHÒNG'!A79)</f>
        <v>1</v>
      </c>
      <c r="L79" s="5">
        <f>COUNTIF('TUẦN 27-28'!$R$6:$R$657,'KT PHÒNG'!A79)</f>
        <v>1</v>
      </c>
      <c r="M79" s="5">
        <f>COUNTIF('TUẦN 27-28'!$S$6:$S$657,'KT PHÒNG'!A79)</f>
        <v>1</v>
      </c>
      <c r="N79" s="5">
        <f>COUNTIF('TUẦN 27-28'!$T$6:$T$657,'KT PHÒNG'!A79)</f>
        <v>0</v>
      </c>
      <c r="O79" s="5">
        <f>COUNTIF('TUẦN 27-28'!$U$6:$U$657,'KT PHÒNG'!A79)</f>
        <v>0</v>
      </c>
      <c r="P79" s="5">
        <f>COUNTIF('TUẦN 27-28'!$V$5:$V$657,'KT PHÒNG'!A79)</f>
        <v>1</v>
      </c>
      <c r="Q79" s="5">
        <f>COUNTIF('TUẦN 27-28'!$W$8:$W$511,'KT PHÒNG'!A79)</f>
        <v>1</v>
      </c>
      <c r="R79" s="5">
        <f>COUNTIF('TUẦN 27-28'!$X$5:$X$657,'KT PHÒNG'!A79)</f>
        <v>0</v>
      </c>
      <c r="S79" s="5">
        <f>COUNTIF('TUẦN 27-28'!$Y$5:$Y$657,'KT PHÒNG'!A79)</f>
        <v>1</v>
      </c>
      <c r="T79" s="5">
        <f>COUNTIF('TUẦN 27-28'!$Z$5:$Z$657,'KT PHÒNG'!A79)</f>
        <v>1</v>
      </c>
      <c r="U79" s="5">
        <f>COUNTIF('TUẦN 27-28'!$AA$5:$AA$657,'KT PHÒNG'!A79)</f>
        <v>0</v>
      </c>
      <c r="V79" s="5">
        <f>COUNTIF('TUẦN 27-28'!$AB$8:$AB$529,'KT PHÒNG'!A79)</f>
        <v>0</v>
      </c>
    </row>
    <row r="80" spans="1:23" ht="19.5" customHeight="1">
      <c r="A80" s="4" t="s">
        <v>237</v>
      </c>
      <c r="B80" s="5">
        <f>COUNTIF('TUẦN 27-28'!$H$6:$H$657,'KT PHÒNG'!A80)</f>
        <v>1</v>
      </c>
      <c r="C80" s="5">
        <f>COUNTIF('TUẦN 27-28'!$I$6:$I$657,'KT PHÒNG'!A80)</f>
        <v>1</v>
      </c>
      <c r="D80" s="5">
        <f>COUNTIF('TUẦN 27-28'!$J$6:$J$657,'KT PHÒNG'!A80)</f>
        <v>1</v>
      </c>
      <c r="E80" s="5">
        <f>COUNTIF('TUẦN 27-28'!$K$6:$K$657,'KT PHÒNG'!A80)</f>
        <v>0</v>
      </c>
      <c r="F80" s="5">
        <f>COUNTIF('TUẦN 27-28'!$L$6:$L$657,'KT PHÒNG'!A80)</f>
        <v>0</v>
      </c>
      <c r="G80" s="5">
        <f>COUNTIF('TUẦN 27-28'!$M$6:$M$657,'KT PHÒNG'!A80)</f>
        <v>0</v>
      </c>
      <c r="H80" s="5">
        <f>COUNTIF('TUẦN 27-28'!$N$6:$N$657,'KT PHÒNG'!A80)</f>
        <v>0</v>
      </c>
      <c r="I80" s="5">
        <f>COUNTIF('TUẦN 27-28'!$O$6:$O$657,'KT PHÒNG'!A80)</f>
        <v>1</v>
      </c>
      <c r="J80" s="5">
        <f>COUNTIF('TUẦN 27-28'!$P$6:$P$657,'KT PHÒNG'!A80)</f>
        <v>1</v>
      </c>
      <c r="K80" s="5">
        <f>COUNTIF('TUẦN 27-28'!$Q$6:$Q$657,'KT PHÒNG'!A80)</f>
        <v>0</v>
      </c>
      <c r="L80" s="5">
        <f>COUNTIF('TUẦN 27-28'!$R$6:$R$657,'KT PHÒNG'!A80)</f>
        <v>0</v>
      </c>
      <c r="M80" s="5">
        <f>COUNTIF('TUẦN 27-28'!$S$6:$S$657,'KT PHÒNG'!A80)</f>
        <v>0</v>
      </c>
      <c r="N80" s="5">
        <f>COUNTIF('TUẦN 27-28'!$T$6:$T$657,'KT PHÒNG'!A80)</f>
        <v>0</v>
      </c>
      <c r="O80" s="5">
        <f>COUNTIF('TUẦN 27-28'!$U$6:$U$657,'KT PHÒNG'!A80)</f>
        <v>0</v>
      </c>
      <c r="P80" s="5">
        <f>COUNTIF('TUẦN 27-28'!$V$5:$V$657,'KT PHÒNG'!A80)</f>
        <v>2</v>
      </c>
      <c r="Q80" s="5">
        <f>COUNTIF('TUẦN 27-28'!$W$8:$W$511,'KT PHÒNG'!A80)</f>
        <v>0</v>
      </c>
      <c r="R80" s="5">
        <f>COUNTIF('TUẦN 27-28'!$X$5:$X$657,'KT PHÒNG'!A80)</f>
        <v>0</v>
      </c>
      <c r="S80" s="5">
        <f>COUNTIF('TUẦN 27-28'!$Y$5:$Y$657,'KT PHÒNG'!A80)</f>
        <v>0</v>
      </c>
      <c r="T80" s="5">
        <f>COUNTIF('TUẦN 27-28'!$Z$5:$Z$657,'KT PHÒNG'!A80)</f>
        <v>0</v>
      </c>
      <c r="U80" s="5">
        <f>COUNTIF('TUẦN 27-28'!$AA$5:$AA$657,'KT PHÒNG'!A80)</f>
        <v>0</v>
      </c>
      <c r="V80" s="5">
        <f>COUNTIF('TUẦN 27-28'!$AB$8:$AB$529,'KT PHÒNG'!A80)</f>
        <v>0</v>
      </c>
    </row>
    <row r="81" spans="1:23" ht="21" customHeight="1">
      <c r="A81" s="4" t="s">
        <v>141</v>
      </c>
      <c r="B81" s="5">
        <f>COUNTIF('TUẦN 27-28'!$H$6:$H$657,'KT PHÒNG'!A81)</f>
        <v>0</v>
      </c>
      <c r="C81" s="5">
        <f>COUNTIF('TUẦN 27-28'!$I$6:$I$657,'KT PHÒNG'!A81)</f>
        <v>1</v>
      </c>
      <c r="D81" s="5">
        <f>COUNTIF('TUẦN 27-28'!$J$6:$J$657,'KT PHÒNG'!A81)</f>
        <v>1</v>
      </c>
      <c r="E81" s="5">
        <f>COUNTIF('TUẦN 27-28'!$K$6:$K$657,'KT PHÒNG'!A81)</f>
        <v>1</v>
      </c>
      <c r="F81" s="5">
        <f>COUNTIF('TUẦN 27-28'!$L$6:$L$657,'KT PHÒNG'!A81)</f>
        <v>1</v>
      </c>
      <c r="G81" s="5">
        <f>COUNTIF('TUẦN 27-28'!$M$6:$M$657,'KT PHÒNG'!A81)</f>
        <v>0</v>
      </c>
      <c r="H81" s="5">
        <f>COUNTIF('TUẦN 27-28'!$N$6:$N$657,'KT PHÒNG'!A81)</f>
        <v>0</v>
      </c>
      <c r="I81" s="5">
        <f>COUNTIF('TUẦN 27-28'!$O$6:$O$657,'KT PHÒNG'!A81)</f>
        <v>1</v>
      </c>
      <c r="J81" s="5">
        <f>COUNTIF('TUẦN 27-28'!$P$6:$P$657,'KT PHÒNG'!A81)</f>
        <v>1</v>
      </c>
      <c r="K81" s="5">
        <f>COUNTIF('TUẦN 27-28'!$Q$6:$Q$657,'KT PHÒNG'!A81)</f>
        <v>1</v>
      </c>
      <c r="L81" s="5">
        <f>COUNTIF('TUẦN 27-28'!$R$6:$R$657,'KT PHÒNG'!A81)</f>
        <v>1</v>
      </c>
      <c r="M81" s="5">
        <f>COUNTIF('TUẦN 27-28'!$S$6:$S$657,'KT PHÒNG'!A81)</f>
        <v>1</v>
      </c>
      <c r="N81" s="5">
        <f>COUNTIF('TUẦN 27-28'!$T$6:$T$657,'KT PHÒNG'!A81)</f>
        <v>0</v>
      </c>
      <c r="O81" s="5">
        <f>COUNTIF('TUẦN 27-28'!$U$6:$U$657,'KT PHÒNG'!A81)</f>
        <v>0</v>
      </c>
      <c r="P81" s="5">
        <f>COUNTIF('TUẦN 27-28'!$V$5:$V$657,'KT PHÒNG'!A81)</f>
        <v>1</v>
      </c>
      <c r="Q81" s="5">
        <f>COUNTIF('TUẦN 27-28'!$W$8:$W$511,'KT PHÒNG'!A81)</f>
        <v>1</v>
      </c>
      <c r="R81" s="5">
        <f>COUNTIF('TUẦN 27-28'!$X$5:$X$657,'KT PHÒNG'!A81)</f>
        <v>0</v>
      </c>
      <c r="S81" s="5">
        <f>COUNTIF('TUẦN 27-28'!$Y$5:$Y$657,'KT PHÒNG'!A81)</f>
        <v>1</v>
      </c>
      <c r="T81" s="5">
        <f>COUNTIF('TUẦN 27-28'!$Z$5:$Z$657,'KT PHÒNG'!A81)</f>
        <v>1</v>
      </c>
      <c r="U81" s="5">
        <f>COUNTIF('TUẦN 27-28'!$AA$5:$AA$657,'KT PHÒNG'!A81)</f>
        <v>0</v>
      </c>
      <c r="V81" s="5">
        <f>COUNTIF('TUẦN 27-28'!$AB$8:$AB$529,'KT PHÒNG'!A81)</f>
        <v>0</v>
      </c>
    </row>
    <row r="82" spans="1:23" ht="23.25" customHeight="1">
      <c r="A82" s="4" t="s">
        <v>168</v>
      </c>
      <c r="B82" s="5">
        <f>COUNTIF('TUẦN 27-28'!$H$6:$H$657,'KT PHÒNG'!A82)</f>
        <v>0</v>
      </c>
      <c r="C82" s="5">
        <f>COUNTIF('TUẦN 27-28'!$I$6:$I$657,'KT PHÒNG'!A82)</f>
        <v>0</v>
      </c>
      <c r="D82" s="5">
        <f>COUNTIF('TUẦN 27-28'!$J$6:$J$657,'KT PHÒNG'!A82)</f>
        <v>0</v>
      </c>
      <c r="E82" s="5">
        <f>COUNTIF('TUẦN 27-28'!$K$6:$K$657,'KT PHÒNG'!A82)</f>
        <v>0</v>
      </c>
      <c r="F82" s="5">
        <f>COUNTIF('TUẦN 27-28'!$L$6:$L$657,'KT PHÒNG'!A82)</f>
        <v>0</v>
      </c>
      <c r="G82" s="5">
        <f>COUNTIF('TUẦN 27-28'!$M$6:$M$657,'KT PHÒNG'!A82)</f>
        <v>0</v>
      </c>
      <c r="H82" s="5">
        <f>COUNTIF('TUẦN 27-28'!$N$6:$N$657,'KT PHÒNG'!A82)</f>
        <v>0</v>
      </c>
      <c r="I82" s="5">
        <f>COUNTIF('TUẦN 27-28'!$O$6:$O$657,'KT PHÒNG'!A82)</f>
        <v>0</v>
      </c>
      <c r="J82" s="5">
        <f>COUNTIF('TUẦN 27-28'!$P$6:$P$657,'KT PHÒNG'!A82)</f>
        <v>0</v>
      </c>
      <c r="K82" s="5">
        <f>COUNTIF('TUẦN 27-28'!$Q$6:$Q$657,'KT PHÒNG'!A82)</f>
        <v>0</v>
      </c>
      <c r="L82" s="5">
        <f>COUNTIF('TUẦN 27-28'!$R$6:$R$657,'KT PHÒNG'!A82)</f>
        <v>0</v>
      </c>
      <c r="M82" s="5">
        <f>COUNTIF('TUẦN 27-28'!$S$6:$S$657,'KT PHÒNG'!A82)</f>
        <v>0</v>
      </c>
      <c r="N82" s="5">
        <f>COUNTIF('TUẦN 27-28'!$T$6:$T$657,'KT PHÒNG'!A82)</f>
        <v>0</v>
      </c>
      <c r="O82" s="5">
        <f>COUNTIF('TUẦN 27-28'!$U$6:$U$657,'KT PHÒNG'!A82)</f>
        <v>0</v>
      </c>
      <c r="P82" s="5">
        <f>COUNTIF('TUẦN 27-28'!$V$5:$V$657,'KT PHÒNG'!A82)</f>
        <v>0</v>
      </c>
      <c r="Q82" s="5">
        <f>COUNTIF('TUẦN 27-28'!$W$8:$W$511,'KT PHÒNG'!A82)</f>
        <v>0</v>
      </c>
      <c r="R82" s="5">
        <f>COUNTIF('TUẦN 27-28'!$X$5:$X$657,'KT PHÒNG'!A82)</f>
        <v>0</v>
      </c>
      <c r="S82" s="5">
        <f>COUNTIF('TUẦN 27-28'!$Y$5:$Y$657,'KT PHÒNG'!A82)</f>
        <v>0</v>
      </c>
      <c r="T82" s="5">
        <f>COUNTIF('TUẦN 27-28'!$Z$5:$Z$657,'KT PHÒNG'!A82)</f>
        <v>2</v>
      </c>
      <c r="U82" s="5">
        <f>COUNTIF('TUẦN 27-28'!$AA$5:$AA$657,'KT PHÒNG'!A82)</f>
        <v>0</v>
      </c>
      <c r="V82" s="5">
        <f>COUNTIF('TUẦN 27-28'!$AB$8:$AB$529,'KT PHÒNG'!A82)</f>
        <v>0</v>
      </c>
    </row>
    <row r="83" spans="1:23" ht="22.5" customHeight="1">
      <c r="A83" s="4" t="s">
        <v>136</v>
      </c>
      <c r="B83" s="5">
        <f>COUNTIF('TUẦN 27-28'!$H$6:$H$657,'KT PHÒNG'!A83)</f>
        <v>1</v>
      </c>
      <c r="C83" s="5">
        <f>COUNTIF('TUẦN 27-28'!$I$6:$I$657,'KT PHÒNG'!A83)</f>
        <v>1</v>
      </c>
      <c r="D83" s="5">
        <f>COUNTIF('TUẦN 27-28'!$J$6:$J$657,'KT PHÒNG'!A83)</f>
        <v>1</v>
      </c>
      <c r="E83" s="5">
        <f>COUNTIF('TUẦN 27-28'!$K$6:$K$657,'KT PHÒNG'!A83)</f>
        <v>1</v>
      </c>
      <c r="F83" s="5">
        <f>COUNTIF('TUẦN 27-28'!$L$6:$L$657,'KT PHÒNG'!A83)</f>
        <v>1</v>
      </c>
      <c r="G83" s="5">
        <f>COUNTIF('TUẦN 27-28'!$M$6:$M$657,'KT PHÒNG'!A83)</f>
        <v>0</v>
      </c>
      <c r="H83" s="5">
        <f>COUNTIF('TUẦN 27-28'!$N$6:$N$657,'KT PHÒNG'!A83)</f>
        <v>0</v>
      </c>
      <c r="I83" s="5">
        <f>COUNTIF('TUẦN 27-28'!$O$6:$O$657,'KT PHÒNG'!A83)</f>
        <v>1</v>
      </c>
      <c r="J83" s="5">
        <f>COUNTIF('TUẦN 27-28'!$P$6:$P$657,'KT PHÒNG'!A83)</f>
        <v>1</v>
      </c>
      <c r="K83" s="5">
        <f>COUNTIF('TUẦN 27-28'!$Q$6:$Q$657,'KT PHÒNG'!A83)</f>
        <v>1</v>
      </c>
      <c r="L83" s="5">
        <f>COUNTIF('TUẦN 27-28'!$R$6:$R$657,'KT PHÒNG'!A83)</f>
        <v>1</v>
      </c>
      <c r="M83" s="5">
        <f>COUNTIF('TUẦN 27-28'!$S$6:$S$657,'KT PHÒNG'!A83)</f>
        <v>1</v>
      </c>
      <c r="N83" s="5">
        <f>COUNTIF('TUẦN 27-28'!$T$6:$T$657,'KT PHÒNG'!A83)</f>
        <v>0</v>
      </c>
      <c r="O83" s="5">
        <f>COUNTIF('TUẦN 27-28'!$U$6:$U$657,'KT PHÒNG'!A83)</f>
        <v>0</v>
      </c>
      <c r="P83" s="5">
        <f>COUNTIF('TUẦN 27-28'!$V$5:$V$657,'KT PHÒNG'!A83)</f>
        <v>1</v>
      </c>
      <c r="Q83" s="5">
        <f>COUNTIF('TUẦN 27-28'!$W$8:$W$511,'KT PHÒNG'!A83)</f>
        <v>1</v>
      </c>
      <c r="R83" s="5">
        <f>COUNTIF('TUẦN 27-28'!$X$5:$X$657,'KT PHÒNG'!A83)</f>
        <v>1</v>
      </c>
      <c r="S83" s="5">
        <f>COUNTIF('TUẦN 27-28'!$Y$5:$Y$657,'KT PHÒNG'!A83)</f>
        <v>2</v>
      </c>
      <c r="T83" s="5">
        <f>COUNTIF('TUẦN 27-28'!$Z$5:$Z$657,'KT PHÒNG'!A83)</f>
        <v>2</v>
      </c>
      <c r="U83" s="5">
        <f>COUNTIF('TUẦN 27-28'!$AA$5:$AA$657,'KT PHÒNG'!A83)</f>
        <v>0</v>
      </c>
      <c r="V83" s="5">
        <f>COUNTIF('TUẦN 27-28'!$AB$8:$AB$529,'KT PHÒNG'!A83)</f>
        <v>0</v>
      </c>
    </row>
    <row r="84" spans="1:23" ht="17.25" customHeight="1">
      <c r="A84" s="4" t="s">
        <v>144</v>
      </c>
      <c r="B84" s="5">
        <f>COUNTIF('TUẦN 27-28'!$H$6:$H$657,'KT PHÒNG'!A84)</f>
        <v>1</v>
      </c>
      <c r="C84" s="5">
        <f>COUNTIF('TUẦN 27-28'!$I$6:$I$657,'KT PHÒNG'!A84)</f>
        <v>1</v>
      </c>
      <c r="D84" s="5">
        <f>COUNTIF('TUẦN 27-28'!$J$6:$J$657,'KT PHÒNG'!A84)</f>
        <v>1</v>
      </c>
      <c r="E84" s="5">
        <f>COUNTIF('TUẦN 27-28'!$K$6:$K$657,'KT PHÒNG'!A84)</f>
        <v>0</v>
      </c>
      <c r="F84" s="5">
        <f>COUNTIF('TUẦN 27-28'!$L$6:$L$657,'KT PHÒNG'!A84)</f>
        <v>0</v>
      </c>
      <c r="G84" s="5">
        <f>COUNTIF('TUẦN 27-28'!$M$6:$M$657,'KT PHÒNG'!A84)</f>
        <v>0</v>
      </c>
      <c r="H84" s="5">
        <f>COUNTIF('TUẦN 27-28'!$N$6:$N$657,'KT PHÒNG'!A84)</f>
        <v>0</v>
      </c>
      <c r="I84" s="5">
        <f>COUNTIF('TUẦN 27-28'!$O$6:$O$657,'KT PHÒNG'!A84)</f>
        <v>0</v>
      </c>
      <c r="J84" s="5">
        <f>COUNTIF('TUẦN 27-28'!$P$6:$P$657,'KT PHÒNG'!A84)</f>
        <v>2</v>
      </c>
      <c r="K84" s="5">
        <f>COUNTIF('TUẦN 27-28'!$Q$6:$Q$657,'KT PHÒNG'!A84)</f>
        <v>1</v>
      </c>
      <c r="L84" s="5">
        <f>COUNTIF('TUẦN 27-28'!$R$6:$R$657,'KT PHÒNG'!A84)</f>
        <v>1</v>
      </c>
      <c r="M84" s="5">
        <f>COUNTIF('TUẦN 27-28'!$S$6:$S$657,'KT PHÒNG'!A84)</f>
        <v>0</v>
      </c>
      <c r="N84" s="5">
        <f>COUNTIF('TUẦN 27-28'!$T$6:$T$657,'KT PHÒNG'!A84)</f>
        <v>0</v>
      </c>
      <c r="O84" s="5">
        <f>COUNTIF('TUẦN 27-28'!$U$6:$U$657,'KT PHÒNG'!A84)</f>
        <v>0</v>
      </c>
      <c r="P84" s="5">
        <f>COUNTIF('TUẦN 27-28'!$V$5:$V$657,'KT PHÒNG'!A84)</f>
        <v>0</v>
      </c>
      <c r="Q84" s="5">
        <f>COUNTIF('TUẦN 27-28'!$W$8:$W$511,'KT PHÒNG'!A84)</f>
        <v>0</v>
      </c>
      <c r="R84" s="5">
        <f>COUNTIF('TUẦN 27-28'!$X$5:$X$657,'KT PHÒNG'!A84)</f>
        <v>0</v>
      </c>
      <c r="S84" s="5">
        <f>COUNTIF('TUẦN 27-28'!$Y$5:$Y$657,'KT PHÒNG'!A84)</f>
        <v>0</v>
      </c>
      <c r="T84" s="5">
        <f>COUNTIF('TUẦN 27-28'!$Z$5:$Z$657,'KT PHÒNG'!A84)</f>
        <v>2</v>
      </c>
      <c r="U84" s="5">
        <f>COUNTIF('TUẦN 27-28'!$AA$5:$AA$657,'KT PHÒNG'!A84)</f>
        <v>0</v>
      </c>
      <c r="V84" s="5">
        <f>COUNTIF('TUẦN 27-28'!$AB$8:$AB$529,'KT PHÒNG'!A84)</f>
        <v>0</v>
      </c>
    </row>
    <row r="85" spans="1:23" ht="19.5" customHeight="1">
      <c r="A85" s="4" t="s">
        <v>167</v>
      </c>
      <c r="B85" s="5">
        <f>COUNTIF('TUẦN 27-28'!$H$6:$H$657,'KT PHÒNG'!A85)</f>
        <v>1</v>
      </c>
      <c r="C85" s="5">
        <f>COUNTIF('TUẦN 27-28'!$I$6:$I$657,'KT PHÒNG'!A85)</f>
        <v>1</v>
      </c>
      <c r="D85" s="5">
        <f>COUNTIF('TUẦN 27-28'!$J$6:$J$657,'KT PHÒNG'!A85)</f>
        <v>1</v>
      </c>
      <c r="E85" s="5">
        <f>COUNTIF('TUẦN 27-28'!$K$6:$K$657,'KT PHÒNG'!A85)</f>
        <v>1</v>
      </c>
      <c r="F85" s="5">
        <f>COUNTIF('TUẦN 27-28'!$L$6:$L$657,'KT PHÒNG'!A85)</f>
        <v>1</v>
      </c>
      <c r="G85" s="5">
        <f>COUNTIF('TUẦN 27-28'!$M$6:$M$657,'KT PHÒNG'!A85)</f>
        <v>0</v>
      </c>
      <c r="H85" s="5">
        <f>COUNTIF('TUẦN 27-28'!$N$6:$N$657,'KT PHÒNG'!A85)</f>
        <v>0</v>
      </c>
      <c r="I85" s="5">
        <f>COUNTIF('TUẦN 27-28'!$O$6:$O$657,'KT PHÒNG'!A85)</f>
        <v>1</v>
      </c>
      <c r="J85" s="5">
        <f>COUNTIF('TUẦN 27-28'!$P$6:$P$657,'KT PHÒNG'!A85)</f>
        <v>1</v>
      </c>
      <c r="K85" s="5">
        <f>COUNTIF('TUẦN 27-28'!$Q$6:$Q$657,'KT PHÒNG'!A85)</f>
        <v>1</v>
      </c>
      <c r="L85" s="5">
        <f>COUNTIF('TUẦN 27-28'!$R$6:$R$657,'KT PHÒNG'!A85)</f>
        <v>0</v>
      </c>
      <c r="M85" s="5">
        <f>COUNTIF('TUẦN 27-28'!$S$6:$S$657,'KT PHÒNG'!A85)</f>
        <v>1</v>
      </c>
      <c r="N85" s="5">
        <f>COUNTIF('TUẦN 27-28'!$T$6:$T$657,'KT PHÒNG'!A85)</f>
        <v>0</v>
      </c>
      <c r="O85" s="5">
        <f>COUNTIF('TUẦN 27-28'!$U$6:$U$657,'KT PHÒNG'!A85)</f>
        <v>0</v>
      </c>
      <c r="P85" s="5">
        <f>COUNTIF('TUẦN 27-28'!$V$5:$V$657,'KT PHÒNG'!A85)</f>
        <v>1</v>
      </c>
      <c r="Q85" s="5">
        <f>COUNTIF('TUẦN 27-28'!$W$8:$W$511,'KT PHÒNG'!A85)</f>
        <v>1</v>
      </c>
      <c r="R85" s="5">
        <f>COUNTIF('TUẦN 27-28'!$X$5:$X$657,'KT PHÒNG'!A85)</f>
        <v>1</v>
      </c>
      <c r="S85" s="5">
        <f>COUNTIF('TUẦN 27-28'!$Y$5:$Y$657,'KT PHÒNG'!A85)</f>
        <v>1</v>
      </c>
      <c r="T85" s="5">
        <f>COUNTIF('TUẦN 27-28'!$Z$5:$Z$657,'KT PHÒNG'!A85)</f>
        <v>1</v>
      </c>
      <c r="U85" s="5">
        <f>COUNTIF('TUẦN 27-28'!$AA$5:$AA$657,'KT PHÒNG'!A85)</f>
        <v>0</v>
      </c>
      <c r="V85" s="5">
        <f>COUNTIF('TUẦN 27-28'!$AB$8:$AB$529,'KT PHÒNG'!A85)</f>
        <v>0</v>
      </c>
    </row>
    <row r="86" spans="1:23" ht="20.25" customHeight="1">
      <c r="A86" s="4" t="s">
        <v>238</v>
      </c>
      <c r="B86" s="5">
        <f>COUNTIF('TUẦN 27-28'!$H$6:$H$657,'KT PHÒNG'!A86)</f>
        <v>1</v>
      </c>
      <c r="C86" s="5">
        <f>COUNTIF('TUẦN 27-28'!$I$6:$I$657,'KT PHÒNG'!A86)</f>
        <v>1</v>
      </c>
      <c r="D86" s="5">
        <f>COUNTIF('TUẦN 27-28'!$J$6:$J$657,'KT PHÒNG'!A86)</f>
        <v>0</v>
      </c>
      <c r="E86" s="5">
        <f>COUNTIF('TUẦN 27-28'!$K$6:$K$657,'KT PHÒNG'!A86)</f>
        <v>0</v>
      </c>
      <c r="F86" s="5">
        <f>COUNTIF('TUẦN 27-28'!$L$6:$L$657,'KT PHÒNG'!A86)</f>
        <v>0</v>
      </c>
      <c r="G86" s="5">
        <f>COUNTIF('TUẦN 27-28'!$M$6:$M$657,'KT PHÒNG'!A86)</f>
        <v>0</v>
      </c>
      <c r="H86" s="5">
        <f>COUNTIF('TUẦN 27-28'!$N$6:$N$657,'KT PHÒNG'!A86)</f>
        <v>0</v>
      </c>
      <c r="I86" s="5">
        <f>COUNTIF('TUẦN 27-28'!$O$6:$O$657,'KT PHÒNG'!A86)</f>
        <v>0</v>
      </c>
      <c r="J86" s="5">
        <f>COUNTIF('TUẦN 27-28'!$P$6:$P$657,'KT PHÒNG'!A86)</f>
        <v>1</v>
      </c>
      <c r="K86" s="5">
        <f>COUNTIF('TUẦN 27-28'!$Q$6:$Q$657,'KT PHÒNG'!A86)</f>
        <v>0</v>
      </c>
      <c r="L86" s="5">
        <f>COUNTIF('TUẦN 27-28'!$R$6:$R$657,'KT PHÒNG'!A86)</f>
        <v>0</v>
      </c>
      <c r="M86" s="5">
        <f>COUNTIF('TUẦN 27-28'!$S$6:$S$657,'KT PHÒNG'!A86)</f>
        <v>0</v>
      </c>
      <c r="N86" s="5">
        <f>COUNTIF('TUẦN 27-28'!$T$6:$T$657,'KT PHÒNG'!A86)</f>
        <v>0</v>
      </c>
      <c r="O86" s="5">
        <f>COUNTIF('TUẦN 27-28'!$U$6:$U$657,'KT PHÒNG'!A86)</f>
        <v>0</v>
      </c>
      <c r="P86" s="5">
        <f>COUNTIF('TUẦN 27-28'!$V$5:$V$657,'KT PHÒNG'!A86)</f>
        <v>0</v>
      </c>
      <c r="Q86" s="5">
        <f>COUNTIF('TUẦN 27-28'!$W$8:$W$511,'KT PHÒNG'!A86)</f>
        <v>0</v>
      </c>
      <c r="R86" s="5">
        <f>COUNTIF('TUẦN 27-28'!$X$5:$X$657,'KT PHÒNG'!A86)</f>
        <v>0</v>
      </c>
      <c r="S86" s="5">
        <f>COUNTIF('TUẦN 27-28'!$Y$5:$Y$657,'KT PHÒNG'!A86)</f>
        <v>0</v>
      </c>
      <c r="T86" s="5">
        <f>COUNTIF('TUẦN 27-28'!$Z$5:$Z$657,'KT PHÒNG'!A86)</f>
        <v>1</v>
      </c>
      <c r="U86" s="5">
        <f>COUNTIF('TUẦN 27-28'!$AA$5:$AA$657,'KT PHÒNG'!A86)</f>
        <v>0</v>
      </c>
      <c r="V86" s="5">
        <f>COUNTIF('TUẦN 27-28'!$AB$8:$AB$529,'KT PHÒNG'!A86)</f>
        <v>0</v>
      </c>
    </row>
    <row r="87" spans="1:23" ht="24" customHeight="1">
      <c r="A87" s="4" t="s">
        <v>110</v>
      </c>
      <c r="B87" s="5">
        <f>COUNTIF('TUẦN 27-28'!$H$6:$H$657,'KT PHÒNG'!A87)</f>
        <v>1</v>
      </c>
      <c r="C87" s="5">
        <f>COUNTIF('TUẦN 27-28'!$I$6:$I$657,'KT PHÒNG'!A87)</f>
        <v>1</v>
      </c>
      <c r="D87" s="5">
        <f>COUNTIF('TUẦN 27-28'!$J$6:$J$657,'KT PHÒNG'!A87)</f>
        <v>1</v>
      </c>
      <c r="E87" s="5">
        <f>COUNTIF('TUẦN 27-28'!$K$6:$K$657,'KT PHÒNG'!A87)</f>
        <v>0</v>
      </c>
      <c r="F87" s="5">
        <f>COUNTIF('TUẦN 27-28'!$L$6:$L$657,'KT PHÒNG'!A87)</f>
        <v>1</v>
      </c>
      <c r="G87" s="5">
        <f>COUNTIF('TUẦN 27-28'!$M$6:$M$657,'KT PHÒNG'!A87)</f>
        <v>0</v>
      </c>
      <c r="H87" s="5">
        <f>COUNTIF('TUẦN 27-28'!$N$6:$N$657,'KT PHÒNG'!A87)</f>
        <v>0</v>
      </c>
      <c r="I87" s="5">
        <f>COUNTIF('TUẦN 27-28'!$O$6:$O$657,'KT PHÒNG'!A87)</f>
        <v>1</v>
      </c>
      <c r="J87" s="5">
        <f>COUNTIF('TUẦN 27-28'!$P$6:$P$657,'KT PHÒNG'!A87)</f>
        <v>1</v>
      </c>
      <c r="K87" s="5">
        <f>COUNTIF('TUẦN 27-28'!$Q$6:$Q$657,'KT PHÒNG'!A87)</f>
        <v>1</v>
      </c>
      <c r="L87" s="5">
        <f>COUNTIF('TUẦN 27-28'!$R$6:$R$657,'KT PHÒNG'!A87)</f>
        <v>1</v>
      </c>
      <c r="M87" s="5">
        <f>COUNTIF('TUẦN 27-28'!$S$6:$S$657,'KT PHÒNG'!A87)</f>
        <v>1</v>
      </c>
      <c r="N87" s="5">
        <f>COUNTIF('TUẦN 27-28'!$T$6:$T$657,'KT PHÒNG'!A87)</f>
        <v>0</v>
      </c>
      <c r="O87" s="5">
        <f>COUNTIF('TUẦN 27-28'!$U$6:$U$657,'KT PHÒNG'!A87)</f>
        <v>0</v>
      </c>
      <c r="P87" s="5">
        <f>COUNTIF('TUẦN 27-28'!$V$5:$V$657,'KT PHÒNG'!A87)</f>
        <v>1</v>
      </c>
      <c r="Q87" s="5">
        <f>COUNTIF('TUẦN 27-28'!$W$8:$W$511,'KT PHÒNG'!A87)</f>
        <v>2</v>
      </c>
      <c r="R87" s="5">
        <f>COUNTIF('TUẦN 27-28'!$X$5:$X$657,'KT PHÒNG'!A87)</f>
        <v>1</v>
      </c>
      <c r="S87" s="5">
        <f>COUNTIF('TUẦN 27-28'!$Y$5:$Y$657,'KT PHÒNG'!A87)</f>
        <v>1</v>
      </c>
      <c r="T87" s="5">
        <f>COUNTIF('TUẦN 27-28'!$Z$5:$Z$657,'KT PHÒNG'!A87)</f>
        <v>1</v>
      </c>
      <c r="U87" s="5">
        <f>COUNTIF('TUẦN 27-28'!$AA$5:$AA$657,'KT PHÒNG'!A87)</f>
        <v>0</v>
      </c>
      <c r="V87" s="5">
        <f>COUNTIF('TUẦN 27-28'!$AB$8:$AB$529,'KT PHÒNG'!A87)</f>
        <v>0</v>
      </c>
    </row>
    <row r="88" spans="1:23" ht="18" customHeight="1">
      <c r="A88" s="4" t="s">
        <v>239</v>
      </c>
      <c r="B88" s="5">
        <f>COUNTIF('TUẦN 27-28'!$H$6:$H$657,'KT PHÒNG'!A88)</f>
        <v>0</v>
      </c>
      <c r="C88" s="5">
        <f>COUNTIF('TUẦN 27-28'!$I$6:$I$657,'KT PHÒNG'!A88)</f>
        <v>0</v>
      </c>
      <c r="D88" s="5">
        <f>COUNTIF('TUẦN 27-28'!$J$6:$J$657,'KT PHÒNG'!A88)</f>
        <v>0</v>
      </c>
      <c r="E88" s="5">
        <f>COUNTIF('TUẦN 27-28'!$K$6:$K$657,'KT PHÒNG'!A88)</f>
        <v>0</v>
      </c>
      <c r="F88" s="5">
        <f>COUNTIF('TUẦN 27-28'!$L$6:$L$657,'KT PHÒNG'!A88)</f>
        <v>0</v>
      </c>
      <c r="G88" s="5">
        <f>COUNTIF('TUẦN 27-28'!$M$6:$M$657,'KT PHÒNG'!A88)</f>
        <v>0</v>
      </c>
      <c r="H88" s="5">
        <f>COUNTIF('TUẦN 27-28'!$N$6:$N$657,'KT PHÒNG'!A88)</f>
        <v>0</v>
      </c>
      <c r="I88" s="5">
        <f>COUNTIF('TUẦN 27-28'!$O$6:$O$657,'KT PHÒNG'!A88)</f>
        <v>0</v>
      </c>
      <c r="J88" s="5">
        <f>COUNTIF('TUẦN 27-28'!$P$6:$P$657,'KT PHÒNG'!A88)</f>
        <v>1</v>
      </c>
      <c r="K88" s="5">
        <f>COUNTIF('TUẦN 27-28'!$Q$6:$Q$657,'KT PHÒNG'!A88)</f>
        <v>2</v>
      </c>
      <c r="L88" s="5">
        <f>COUNTIF('TUẦN 27-28'!$R$6:$R$657,'KT PHÒNG'!A88)</f>
        <v>0</v>
      </c>
      <c r="M88" s="5">
        <f>COUNTIF('TUẦN 27-28'!$S$6:$S$657,'KT PHÒNG'!A88)</f>
        <v>0</v>
      </c>
      <c r="N88" s="5">
        <f>COUNTIF('TUẦN 27-28'!$T$6:$T$657,'KT PHÒNG'!A88)</f>
        <v>0</v>
      </c>
      <c r="O88" s="5">
        <f>COUNTIF('TUẦN 27-28'!$U$6:$U$657,'KT PHÒNG'!A88)</f>
        <v>0</v>
      </c>
      <c r="P88" s="5">
        <f>COUNTIF('TUẦN 27-28'!$V$5:$V$657,'KT PHÒNG'!A88)</f>
        <v>0</v>
      </c>
      <c r="Q88" s="5">
        <f>COUNTIF('TUẦN 27-28'!$W$8:$W$511,'KT PHÒNG'!A88)</f>
        <v>0</v>
      </c>
      <c r="R88" s="5">
        <f>COUNTIF('TUẦN 27-28'!$X$5:$X$657,'KT PHÒNG'!A88)</f>
        <v>0</v>
      </c>
      <c r="S88" s="5">
        <f>COUNTIF('TUẦN 27-28'!$Y$5:$Y$657,'KT PHÒNG'!A88)</f>
        <v>2</v>
      </c>
      <c r="T88" s="5">
        <f>COUNTIF('TUẦN 27-28'!$Z$5:$Z$657,'KT PHÒNG'!A88)</f>
        <v>0</v>
      </c>
      <c r="U88" s="5">
        <f>COUNTIF('TUẦN 27-28'!$AA$5:$AA$657,'KT PHÒNG'!A88)</f>
        <v>0</v>
      </c>
      <c r="V88" s="5">
        <f>COUNTIF('TUẦN 27-28'!$AB$8:$AB$529,'KT PHÒNG'!A88)</f>
        <v>0</v>
      </c>
    </row>
    <row r="89" spans="1:23" ht="22.5" customHeight="1">
      <c r="A89" s="4" t="s">
        <v>119</v>
      </c>
      <c r="B89" s="5">
        <f>COUNTIF('TUẦN 27-28'!$H$6:$H$657,'KT PHÒNG'!A89)</f>
        <v>1</v>
      </c>
      <c r="C89" s="5">
        <f>COUNTIF('TUẦN 27-28'!$I$6:$I$657,'KT PHÒNG'!A89)</f>
        <v>1</v>
      </c>
      <c r="D89" s="5">
        <f>COUNTIF('TUẦN 27-28'!$J$6:$J$657,'KT PHÒNG'!A89)</f>
        <v>1</v>
      </c>
      <c r="E89" s="5">
        <f>COUNTIF('TUẦN 27-28'!$K$6:$K$657,'KT PHÒNG'!A89)</f>
        <v>1</v>
      </c>
      <c r="F89" s="5">
        <f>COUNTIF('TUẦN 27-28'!$L$6:$L$657,'KT PHÒNG'!A89)</f>
        <v>1</v>
      </c>
      <c r="G89" s="5">
        <f>COUNTIF('TUẦN 27-28'!$M$6:$M$657,'KT PHÒNG'!A89)</f>
        <v>0</v>
      </c>
      <c r="H89" s="5">
        <f>COUNTIF('TUẦN 27-28'!$N$6:$N$657,'KT PHÒNG'!A89)</f>
        <v>0</v>
      </c>
      <c r="I89" s="5">
        <f>COUNTIF('TUẦN 27-28'!$O$6:$O$657,'KT PHÒNG'!A89)</f>
        <v>1</v>
      </c>
      <c r="J89" s="5">
        <f>COUNTIF('TUẦN 27-28'!$P$6:$P$657,'KT PHÒNG'!A89)</f>
        <v>0</v>
      </c>
      <c r="K89" s="5">
        <f>COUNTIF('TUẦN 27-28'!$Q$6:$Q$657,'KT PHÒNG'!A89)</f>
        <v>1</v>
      </c>
      <c r="L89" s="5">
        <f>COUNTIF('TUẦN 27-28'!$R$6:$R$657,'KT PHÒNG'!A89)</f>
        <v>1</v>
      </c>
      <c r="M89" s="5">
        <f>COUNTIF('TUẦN 27-28'!$S$6:$S$657,'KT PHÒNG'!A89)</f>
        <v>1</v>
      </c>
      <c r="N89" s="5">
        <f>COUNTIF('TUẦN 27-28'!$T$6:$T$657,'KT PHÒNG'!A89)</f>
        <v>0</v>
      </c>
      <c r="O89" s="5">
        <f>COUNTIF('TUẦN 27-28'!$U$6:$U$657,'KT PHÒNG'!A89)</f>
        <v>0</v>
      </c>
      <c r="P89" s="5">
        <f>COUNTIF('TUẦN 27-28'!$V$5:$V$657,'KT PHÒNG'!A89)</f>
        <v>2</v>
      </c>
      <c r="Q89" s="5">
        <f>COUNTIF('TUẦN 27-28'!$W$8:$W$511,'KT PHÒNG'!A89)</f>
        <v>1</v>
      </c>
      <c r="R89" s="5">
        <f>COUNTIF('TUẦN 27-28'!$X$5:$X$657,'KT PHÒNG'!A89)</f>
        <v>1</v>
      </c>
      <c r="S89" s="5">
        <f>COUNTIF('TUẦN 27-28'!$Y$5:$Y$657,'KT PHÒNG'!A89)</f>
        <v>1</v>
      </c>
      <c r="T89" s="5">
        <f>COUNTIF('TUẦN 27-28'!$Z$5:$Z$657,'KT PHÒNG'!A89)</f>
        <v>1</v>
      </c>
      <c r="U89" s="5">
        <f>COUNTIF('TUẦN 27-28'!$AA$5:$AA$657,'KT PHÒNG'!A89)</f>
        <v>0</v>
      </c>
      <c r="V89" s="5">
        <f>COUNTIF('TUẦN 27-28'!$AB$8:$AB$529,'KT PHÒNG'!A89)</f>
        <v>0</v>
      </c>
    </row>
    <row r="90" spans="1:23" ht="18.75" customHeight="1">
      <c r="A90" s="4" t="s">
        <v>240</v>
      </c>
      <c r="B90" s="5">
        <f>COUNTIF('TUẦN 27-28'!$H$6:$H$657,'KT PHÒNG'!A90)</f>
        <v>0</v>
      </c>
      <c r="C90" s="5">
        <f>COUNTIF('TUẦN 27-28'!$I$6:$I$657,'KT PHÒNG'!A90)</f>
        <v>0</v>
      </c>
      <c r="D90" s="5">
        <f>COUNTIF('TUẦN 27-28'!$J$6:$J$657,'KT PHÒNG'!A90)</f>
        <v>0</v>
      </c>
      <c r="E90" s="5">
        <f>COUNTIF('TUẦN 27-28'!$K$6:$K$657,'KT PHÒNG'!A90)</f>
        <v>0</v>
      </c>
      <c r="F90" s="5">
        <f>COUNTIF('TUẦN 27-28'!$L$6:$L$657,'KT PHÒNG'!A90)</f>
        <v>0</v>
      </c>
      <c r="G90" s="5">
        <f>COUNTIF('TUẦN 27-28'!$M$6:$M$657,'KT PHÒNG'!A90)</f>
        <v>0</v>
      </c>
      <c r="H90" s="5">
        <f>COUNTIF('TUẦN 27-28'!$N$6:$N$657,'KT PHÒNG'!A90)</f>
        <v>0</v>
      </c>
      <c r="I90" s="5">
        <f>COUNTIF('TUẦN 27-28'!$O$6:$O$657,'KT PHÒNG'!A90)</f>
        <v>0</v>
      </c>
      <c r="J90" s="5">
        <f>COUNTIF('TUẦN 27-28'!$P$6:$P$657,'KT PHÒNG'!A90)</f>
        <v>0</v>
      </c>
      <c r="K90" s="5">
        <f>COUNTIF('TUẦN 27-28'!$Q$6:$Q$657,'KT PHÒNG'!A90)</f>
        <v>0</v>
      </c>
      <c r="L90" s="5">
        <f>COUNTIF('TUẦN 27-28'!$R$6:$R$657,'KT PHÒNG'!A90)</f>
        <v>0</v>
      </c>
      <c r="M90" s="5">
        <f>COUNTIF('TUẦN 27-28'!$S$6:$S$657,'KT PHÒNG'!A90)</f>
        <v>0</v>
      </c>
      <c r="N90" s="5">
        <f>COUNTIF('TUẦN 27-28'!$T$6:$T$657,'KT PHÒNG'!A90)</f>
        <v>0</v>
      </c>
      <c r="O90" s="5">
        <f>COUNTIF('TUẦN 27-28'!$U$6:$U$657,'KT PHÒNG'!A90)</f>
        <v>0</v>
      </c>
      <c r="P90" s="5">
        <f>COUNTIF('TUẦN 27-28'!$V$5:$V$657,'KT PHÒNG'!A90)</f>
        <v>0</v>
      </c>
      <c r="Q90" s="5">
        <f>COUNTIF('TUẦN 27-28'!$W$8:$W$511,'KT PHÒNG'!A90)</f>
        <v>0</v>
      </c>
      <c r="R90" s="5">
        <f>COUNTIF('TUẦN 27-28'!$X$5:$X$657,'KT PHÒNG'!A90)</f>
        <v>0</v>
      </c>
      <c r="S90" s="5">
        <f>COUNTIF('TUẦN 27-28'!$Y$5:$Y$657,'KT PHÒNG'!A90)</f>
        <v>0</v>
      </c>
      <c r="T90" s="5">
        <f>COUNTIF('TUẦN 27-28'!$Z$5:$Z$657,'KT PHÒNG'!A90)</f>
        <v>0</v>
      </c>
      <c r="U90" s="5">
        <f>COUNTIF('TUẦN 27-28'!$AA$5:$AA$657,'KT PHÒNG'!A90)</f>
        <v>0</v>
      </c>
      <c r="V90" s="5">
        <f>COUNTIF('TUẦN 27-28'!$AB$8:$AB$529,'KT PHÒNG'!A90)</f>
        <v>0</v>
      </c>
    </row>
    <row r="91" spans="1:23" ht="29.25" customHeight="1">
      <c r="A91" s="4" t="s">
        <v>164</v>
      </c>
      <c r="B91" s="5">
        <f>COUNTIF('TUẦN 27-28'!$H$6:$H$657,'KT PHÒNG'!A91)</f>
        <v>1</v>
      </c>
      <c r="C91" s="5">
        <f>COUNTIF('TUẦN 27-28'!$I$6:$I$657,'KT PHÒNG'!A91)</f>
        <v>1</v>
      </c>
      <c r="D91" s="5">
        <f>COUNTIF('TUẦN 27-28'!$J$6:$J$657,'KT PHÒNG'!A91)</f>
        <v>1</v>
      </c>
      <c r="E91" s="5">
        <f>COUNTIF('TUẦN 27-28'!$K$6:$K$657,'KT PHÒNG'!A91)</f>
        <v>1</v>
      </c>
      <c r="F91" s="5">
        <f>COUNTIF('TUẦN 27-28'!$L$6:$L$657,'KT PHÒNG'!A91)</f>
        <v>1</v>
      </c>
      <c r="G91" s="5">
        <f>COUNTIF('TUẦN 27-28'!$M$6:$M$657,'KT PHÒNG'!A91)</f>
        <v>0</v>
      </c>
      <c r="H91" s="5">
        <f>COUNTIF('TUẦN 27-28'!$N$6:$N$657,'KT PHÒNG'!A91)</f>
        <v>0</v>
      </c>
      <c r="I91" s="5">
        <f>COUNTIF('TUẦN 27-28'!$O$6:$O$657,'KT PHÒNG'!A91)</f>
        <v>1</v>
      </c>
      <c r="J91" s="5">
        <f>COUNTIF('TUẦN 27-28'!$P$6:$P$657,'KT PHÒNG'!A91)</f>
        <v>1</v>
      </c>
      <c r="K91" s="5">
        <f>COUNTIF('TUẦN 27-28'!$Q$6:$Q$657,'KT PHÒNG'!A91)</f>
        <v>1</v>
      </c>
      <c r="L91" s="5">
        <f>COUNTIF('TUẦN 27-28'!$R$6:$R$657,'KT PHÒNG'!A91)</f>
        <v>1</v>
      </c>
      <c r="M91" s="5">
        <f>COUNTIF('TUẦN 27-28'!$S$6:$S$657,'KT PHÒNG'!A91)</f>
        <v>1</v>
      </c>
      <c r="N91" s="5">
        <f>COUNTIF('TUẦN 27-28'!$T$6:$T$657,'KT PHÒNG'!A91)</f>
        <v>0</v>
      </c>
      <c r="O91" s="5">
        <f>COUNTIF('TUẦN 27-28'!$U$6:$U$657,'KT PHÒNG'!A91)</f>
        <v>0</v>
      </c>
      <c r="P91" s="5">
        <f>COUNTIF('TUẦN 27-28'!$V$5:$V$657,'KT PHÒNG'!A91)</f>
        <v>1</v>
      </c>
      <c r="Q91" s="5">
        <f>COUNTIF('TUẦN 27-28'!$W$8:$W$511,'KT PHÒNG'!A91)</f>
        <v>1</v>
      </c>
      <c r="R91" s="5">
        <f>COUNTIF('TUẦN 27-28'!$X$5:$X$657,'KT PHÒNG'!A91)</f>
        <v>1</v>
      </c>
      <c r="S91" s="5">
        <f>COUNTIF('TUẦN 27-28'!$Y$5:$Y$657,'KT PHÒNG'!A91)</f>
        <v>1</v>
      </c>
      <c r="T91" s="5">
        <f>COUNTIF('TUẦN 27-28'!$Z$5:$Z$657,'KT PHÒNG'!A91)</f>
        <v>1</v>
      </c>
      <c r="U91" s="5">
        <f>COUNTIF('TUẦN 27-28'!$AA$5:$AA$657,'KT PHÒNG'!A91)</f>
        <v>0</v>
      </c>
      <c r="V91" s="5">
        <f>COUNTIF('TUẦN 27-28'!$AB$8:$AB$529,'KT PHÒNG'!A91)</f>
        <v>0</v>
      </c>
    </row>
    <row r="92" spans="1:23" ht="21" customHeight="1">
      <c r="A92" s="4" t="s">
        <v>241</v>
      </c>
      <c r="B92" s="5">
        <f>COUNTIF('TUẦN 27-28'!$H$6:$H$657,'KT PHÒNG'!A92)</f>
        <v>0</v>
      </c>
      <c r="C92" s="5">
        <f>COUNTIF('TUẦN 27-28'!$I$6:$I$657,'KT PHÒNG'!A92)</f>
        <v>1</v>
      </c>
      <c r="D92" s="5">
        <f>COUNTIF('TUẦN 27-28'!$J$6:$J$657,'KT PHÒNG'!A92)</f>
        <v>1</v>
      </c>
      <c r="E92" s="5">
        <f>COUNTIF('TUẦN 27-28'!$K$6:$K$657,'KT PHÒNG'!A92)</f>
        <v>1</v>
      </c>
      <c r="F92" s="5">
        <f>COUNTIF('TUẦN 27-28'!$L$6:$L$657,'KT PHÒNG'!A92)</f>
        <v>0</v>
      </c>
      <c r="G92" s="5">
        <f>COUNTIF('TUẦN 27-28'!$M$6:$M$657,'KT PHÒNG'!A92)</f>
        <v>0</v>
      </c>
      <c r="H92" s="5">
        <f>COUNTIF('TUẦN 27-28'!$N$6:$N$657,'KT PHÒNG'!A92)</f>
        <v>0</v>
      </c>
      <c r="I92" s="5">
        <f>COUNTIF('TUẦN 27-28'!$O$6:$O$657,'KT PHÒNG'!A92)</f>
        <v>2</v>
      </c>
      <c r="J92" s="5">
        <f>COUNTIF('TUẦN 27-28'!$P$6:$P$657,'KT PHÒNG'!A92)</f>
        <v>1</v>
      </c>
      <c r="K92" s="5">
        <f>COUNTIF('TUẦN 27-28'!$Q$6:$Q$657,'KT PHÒNG'!A92)</f>
        <v>1</v>
      </c>
      <c r="L92" s="5">
        <f>COUNTIF('TUẦN 27-28'!$R$6:$R$657,'KT PHÒNG'!A92)</f>
        <v>1</v>
      </c>
      <c r="M92" s="5">
        <f>COUNTIF('TUẦN 27-28'!$S$6:$S$657,'KT PHÒNG'!A92)</f>
        <v>0</v>
      </c>
      <c r="N92" s="5">
        <f>COUNTIF('TUẦN 27-28'!$T$6:$T$657,'KT PHÒNG'!A92)</f>
        <v>0</v>
      </c>
      <c r="O92" s="5">
        <f>COUNTIF('TUẦN 27-28'!$U$6:$U$657,'KT PHÒNG'!A92)</f>
        <v>0</v>
      </c>
      <c r="P92" s="5">
        <f>COUNTIF('TUẦN 27-28'!$V$5:$V$657,'KT PHÒNG'!A92)</f>
        <v>2</v>
      </c>
      <c r="Q92" s="5">
        <f>COUNTIF('TUẦN 27-28'!$W$8:$W$511,'KT PHÒNG'!A92)</f>
        <v>1</v>
      </c>
      <c r="R92" s="5">
        <f>COUNTIF('TUẦN 27-28'!$X$5:$X$657,'KT PHÒNG'!A92)</f>
        <v>1</v>
      </c>
      <c r="S92" s="5">
        <f>COUNTIF('TUẦN 27-28'!$Y$5:$Y$657,'KT PHÒNG'!A92)</f>
        <v>0</v>
      </c>
      <c r="T92" s="5">
        <f>COUNTIF('TUẦN 27-28'!$Z$5:$Z$657,'KT PHÒNG'!A92)</f>
        <v>1</v>
      </c>
      <c r="U92" s="5">
        <f>COUNTIF('TUẦN 27-28'!$AA$5:$AA$657,'KT PHÒNG'!A92)</f>
        <v>0</v>
      </c>
      <c r="V92" s="5">
        <f>COUNTIF('TUẦN 27-28'!$AB$8:$AB$529,'KT PHÒNG'!A92)</f>
        <v>0</v>
      </c>
    </row>
    <row r="93" spans="1:23" ht="18" customHeight="1">
      <c r="A93" s="7" t="s">
        <v>156</v>
      </c>
      <c r="B93" s="5">
        <f>COUNTIF('TUẦN 27-28'!$H$6:$H$657,'KT PHÒNG'!A93)</f>
        <v>1</v>
      </c>
      <c r="C93" s="5">
        <f>COUNTIF('TUẦN 27-28'!$I$6:$I$657,'KT PHÒNG'!A93)</f>
        <v>0</v>
      </c>
      <c r="D93" s="5">
        <f>COUNTIF('TUẦN 27-28'!$J$6:$J$657,'KT PHÒNG'!A93)</f>
        <v>1</v>
      </c>
      <c r="E93" s="5">
        <f>COUNTIF('TUẦN 27-28'!$K$6:$K$657,'KT PHÒNG'!A93)</f>
        <v>1</v>
      </c>
      <c r="F93" s="5">
        <f>COUNTIF('TUẦN 27-28'!$L$6:$L$657,'KT PHÒNG'!A93)</f>
        <v>1</v>
      </c>
      <c r="G93" s="5">
        <f>COUNTIF('TUẦN 27-28'!$M$6:$M$657,'KT PHÒNG'!A93)</f>
        <v>0</v>
      </c>
      <c r="H93" s="5">
        <f>COUNTIF('TUẦN 27-28'!$N$6:$N$657,'KT PHÒNG'!A93)</f>
        <v>0</v>
      </c>
      <c r="I93" s="5">
        <f>COUNTIF('TUẦN 27-28'!$O$6:$O$657,'KT PHÒNG'!A93)</f>
        <v>1</v>
      </c>
      <c r="J93" s="5">
        <f>COUNTIF('TUẦN 27-28'!$P$6:$P$657,'KT PHÒNG'!A93)</f>
        <v>0</v>
      </c>
      <c r="K93" s="5">
        <f>COUNTIF('TUẦN 27-28'!$Q$6:$Q$657,'KT PHÒNG'!A93)</f>
        <v>1</v>
      </c>
      <c r="L93" s="5">
        <f>COUNTIF('TUẦN 27-28'!$R$6:$R$657,'KT PHÒNG'!A93)</f>
        <v>1</v>
      </c>
      <c r="M93" s="5">
        <f>COUNTIF('TUẦN 27-28'!$S$6:$S$657,'KT PHÒNG'!A93)</f>
        <v>1</v>
      </c>
      <c r="N93" s="5">
        <f>COUNTIF('TUẦN 27-28'!$T$6:$T$657,'KT PHÒNG'!A93)</f>
        <v>0</v>
      </c>
      <c r="O93" s="5">
        <f>COUNTIF('TUẦN 27-28'!$U$6:$U$657,'KT PHÒNG'!A93)</f>
        <v>0</v>
      </c>
      <c r="P93" s="5">
        <f>COUNTIF('TUẦN 27-28'!$V$5:$V$657,'KT PHÒNG'!A93)</f>
        <v>1</v>
      </c>
      <c r="Q93" s="5">
        <f>COUNTIF('TUẦN 27-28'!$W$8:$W$511,'KT PHÒNG'!A93)</f>
        <v>0</v>
      </c>
      <c r="R93" s="5">
        <f>COUNTIF('TUẦN 27-28'!$X$5:$X$657,'KT PHÒNG'!A93)</f>
        <v>2</v>
      </c>
      <c r="S93" s="5">
        <f>COUNTIF('TUẦN 27-28'!$Y$5:$Y$657,'KT PHÒNG'!A93)</f>
        <v>0</v>
      </c>
      <c r="T93" s="5">
        <f>COUNTIF('TUẦN 27-28'!$Z$5:$Z$657,'KT PHÒNG'!A93)</f>
        <v>1</v>
      </c>
      <c r="U93" s="5">
        <f>COUNTIF('TUẦN 27-28'!$AA$5:$AA$657,'KT PHÒNG'!A93)</f>
        <v>0</v>
      </c>
      <c r="V93" s="5">
        <f>COUNTIF('TUẦN 27-28'!$AB$8:$AB$529,'KT PHÒNG'!A93)</f>
        <v>0</v>
      </c>
      <c r="W93" s="3" t="s">
        <v>524</v>
      </c>
    </row>
    <row r="94" spans="1:23" ht="20.25" customHeight="1">
      <c r="A94" s="7" t="s">
        <v>242</v>
      </c>
      <c r="B94" s="5">
        <f>COUNTIF('TUẦN 27-28'!$H$6:$H$657,'KT PHÒNG'!A94)</f>
        <v>0</v>
      </c>
      <c r="C94" s="5">
        <f>COUNTIF('TUẦN 27-28'!$I$6:$I$657,'KT PHÒNG'!A94)</f>
        <v>0</v>
      </c>
      <c r="D94" s="5">
        <f>COUNTIF('TUẦN 27-28'!$J$6:$J$657,'KT PHÒNG'!A94)</f>
        <v>0</v>
      </c>
      <c r="E94" s="5">
        <f>COUNTIF('TUẦN 27-28'!$K$6:$K$657,'KT PHÒNG'!A94)</f>
        <v>0</v>
      </c>
      <c r="F94" s="5">
        <f>COUNTIF('TUẦN 27-28'!$L$6:$L$657,'KT PHÒNG'!A94)</f>
        <v>1</v>
      </c>
      <c r="G94" s="5">
        <f>COUNTIF('TUẦN 27-28'!$M$6:$M$657,'KT PHÒNG'!A94)</f>
        <v>0</v>
      </c>
      <c r="H94" s="5">
        <f>COUNTIF('TUẦN 27-28'!$N$6:$N$657,'KT PHÒNG'!A94)</f>
        <v>0</v>
      </c>
      <c r="I94" s="5">
        <f>COUNTIF('TUẦN 27-28'!$O$6:$O$657,'KT PHÒNG'!A94)</f>
        <v>0</v>
      </c>
      <c r="J94" s="5">
        <f>COUNTIF('TUẦN 27-28'!$P$6:$P$657,'KT PHÒNG'!A94)</f>
        <v>1</v>
      </c>
      <c r="K94" s="5">
        <f>COUNTIF('TUẦN 27-28'!$Q$6:$Q$657,'KT PHÒNG'!A94)</f>
        <v>1</v>
      </c>
      <c r="L94" s="5">
        <f>COUNTIF('TUẦN 27-28'!$R$6:$R$657,'KT PHÒNG'!A94)</f>
        <v>1</v>
      </c>
      <c r="M94" s="5">
        <f>COUNTIF('TUẦN 27-28'!$S$6:$S$657,'KT PHÒNG'!A94)</f>
        <v>1</v>
      </c>
      <c r="N94" s="5">
        <f>COUNTIF('TUẦN 27-28'!$T$6:$T$657,'KT PHÒNG'!A94)</f>
        <v>0</v>
      </c>
      <c r="O94" s="5">
        <f>COUNTIF('TUẦN 27-28'!$U$6:$U$657,'KT PHÒNG'!A94)</f>
        <v>0</v>
      </c>
      <c r="P94" s="5">
        <f>COUNTIF('TUẦN 27-28'!$V$5:$V$657,'KT PHÒNG'!A94)</f>
        <v>0</v>
      </c>
      <c r="Q94" s="5">
        <f>COUNTIF('TUẦN 27-28'!$W$8:$W$511,'KT PHÒNG'!A94)</f>
        <v>1</v>
      </c>
      <c r="R94" s="5">
        <f>COUNTIF('TUẦN 27-28'!$X$5:$X$657,'KT PHÒNG'!A94)</f>
        <v>1</v>
      </c>
      <c r="S94" s="5">
        <f>COUNTIF('TUẦN 27-28'!$Y$5:$Y$657,'KT PHÒNG'!A94)</f>
        <v>1</v>
      </c>
      <c r="T94" s="5">
        <f>COUNTIF('TUẦN 27-28'!$Z$5:$Z$657,'KT PHÒNG'!A94)</f>
        <v>1</v>
      </c>
      <c r="U94" s="5">
        <f>COUNTIF('TUẦN 27-28'!$AA$5:$AA$657,'KT PHÒNG'!A94)</f>
        <v>0</v>
      </c>
      <c r="V94" s="5">
        <f>COUNTIF('TUẦN 27-28'!$AB$8:$AB$529,'KT PHÒNG'!A94)</f>
        <v>0</v>
      </c>
    </row>
    <row r="95" spans="1:23" ht="21" customHeight="1">
      <c r="A95" s="7" t="s">
        <v>115</v>
      </c>
      <c r="B95" s="5">
        <f>COUNTIF('TUẦN 27-28'!$H$6:$H$657,'KT PHÒNG'!A95)</f>
        <v>1</v>
      </c>
      <c r="C95" s="5">
        <f>COUNTIF('TUẦN 27-28'!$I$6:$I$657,'KT PHÒNG'!A95)</f>
        <v>1</v>
      </c>
      <c r="D95" s="5">
        <f>COUNTIF('TUẦN 27-28'!$J$6:$J$657,'KT PHÒNG'!A95)</f>
        <v>0</v>
      </c>
      <c r="E95" s="5">
        <f>COUNTIF('TUẦN 27-28'!$K$6:$K$657,'KT PHÒNG'!A95)</f>
        <v>1</v>
      </c>
      <c r="F95" s="5">
        <f>COUNTIF('TUẦN 27-28'!$L$6:$L$657,'KT PHÒNG'!A95)</f>
        <v>1</v>
      </c>
      <c r="G95" s="5">
        <f>COUNTIF('TUẦN 27-28'!$M$6:$M$657,'KT PHÒNG'!A95)</f>
        <v>0</v>
      </c>
      <c r="H95" s="5">
        <f>COUNTIF('TUẦN 27-28'!$N$6:$N$657,'KT PHÒNG'!A95)</f>
        <v>0</v>
      </c>
      <c r="I95" s="5">
        <f>COUNTIF('TUẦN 27-28'!$O$6:$O$657,'KT PHÒNG'!A95)</f>
        <v>1</v>
      </c>
      <c r="J95" s="5">
        <f>COUNTIF('TUẦN 27-28'!$P$6:$P$657,'KT PHÒNG'!A95)</f>
        <v>1</v>
      </c>
      <c r="K95" s="5">
        <f>COUNTIF('TUẦN 27-28'!$Q$6:$Q$657,'KT PHÒNG'!A95)</f>
        <v>1</v>
      </c>
      <c r="L95" s="5">
        <f>COUNTIF('TUẦN 27-28'!$R$6:$R$657,'KT PHÒNG'!A95)</f>
        <v>1</v>
      </c>
      <c r="M95" s="5">
        <f>COUNTIF('TUẦN 27-28'!$S$6:$S$657,'KT PHÒNG'!A95)</f>
        <v>1</v>
      </c>
      <c r="N95" s="5">
        <f>COUNTIF('TUẦN 27-28'!$T$6:$T$657,'KT PHÒNG'!A95)</f>
        <v>0</v>
      </c>
      <c r="O95" s="5">
        <f>COUNTIF('TUẦN 27-28'!$U$6:$U$657,'KT PHÒNG'!A95)</f>
        <v>0</v>
      </c>
      <c r="P95" s="5">
        <f>COUNTIF('TUẦN 27-28'!$V$5:$V$657,'KT PHÒNG'!A95)</f>
        <v>1</v>
      </c>
      <c r="Q95" s="5">
        <f>COUNTIF('TUẦN 27-28'!$W$8:$W$511,'KT PHÒNG'!A95)</f>
        <v>0</v>
      </c>
      <c r="R95" s="5">
        <f>COUNTIF('TUẦN 27-28'!$X$5:$X$657,'KT PHÒNG'!A95)</f>
        <v>1</v>
      </c>
      <c r="S95" s="5">
        <f>COUNTIF('TUẦN 27-28'!$Y$5:$Y$657,'KT PHÒNG'!A95)</f>
        <v>1</v>
      </c>
      <c r="T95" s="5">
        <f>COUNTIF('TUẦN 27-28'!$Z$5:$Z$657,'KT PHÒNG'!A95)</f>
        <v>2</v>
      </c>
      <c r="U95" s="5">
        <f>COUNTIF('TUẦN 27-28'!$AA$5:$AA$657,'KT PHÒNG'!A95)</f>
        <v>0</v>
      </c>
      <c r="V95" s="5">
        <f>COUNTIF('TUẦN 27-28'!$AB$8:$AB$529,'KT PHÒNG'!A95)</f>
        <v>0</v>
      </c>
    </row>
    <row r="96" spans="1:23" ht="24" customHeight="1">
      <c r="A96" s="7" t="s">
        <v>150</v>
      </c>
      <c r="B96" s="5">
        <f>COUNTIF('TUẦN 27-28'!$H$6:$H$657,'KT PHÒNG'!A96)</f>
        <v>0</v>
      </c>
      <c r="C96" s="5">
        <f>COUNTIF('TUẦN 27-28'!$I$6:$I$657,'KT PHÒNG'!A96)</f>
        <v>0</v>
      </c>
      <c r="D96" s="5">
        <f>COUNTIF('TUẦN 27-28'!$J$6:$J$657,'KT PHÒNG'!A96)</f>
        <v>0</v>
      </c>
      <c r="E96" s="5">
        <f>COUNTIF('TUẦN 27-28'!$K$6:$K$657,'KT PHÒNG'!A96)</f>
        <v>0</v>
      </c>
      <c r="F96" s="5">
        <f>COUNTIF('TUẦN 27-28'!$L$6:$L$657,'KT PHÒNG'!A96)</f>
        <v>0</v>
      </c>
      <c r="G96" s="5">
        <f>COUNTIF('TUẦN 27-28'!$M$6:$M$657,'KT PHÒNG'!A96)</f>
        <v>0</v>
      </c>
      <c r="H96" s="5">
        <f>COUNTIF('TUẦN 27-28'!$N$6:$N$657,'KT PHÒNG'!A96)</f>
        <v>0</v>
      </c>
      <c r="I96" s="5">
        <f>COUNTIF('TUẦN 27-28'!$O$6:$O$657,'KT PHÒNG'!A96)</f>
        <v>0</v>
      </c>
      <c r="J96" s="5">
        <f>COUNTIF('TUẦN 27-28'!$P$6:$P$657,'KT PHÒNG'!A96)</f>
        <v>0</v>
      </c>
      <c r="K96" s="5">
        <f>COUNTIF('TUẦN 27-28'!$Q$6:$Q$657,'KT PHÒNG'!A96)</f>
        <v>0</v>
      </c>
      <c r="L96" s="5">
        <f>COUNTIF('TUẦN 27-28'!$R$6:$R$657,'KT PHÒNG'!A96)</f>
        <v>0</v>
      </c>
      <c r="M96" s="5">
        <f>COUNTIF('TUẦN 27-28'!$S$6:$S$657,'KT PHÒNG'!A96)</f>
        <v>0</v>
      </c>
      <c r="N96" s="5">
        <f>COUNTIF('TUẦN 27-28'!$T$6:$T$657,'KT PHÒNG'!A96)</f>
        <v>0</v>
      </c>
      <c r="O96" s="5">
        <f>COUNTIF('TUẦN 27-28'!$U$6:$U$657,'KT PHÒNG'!A96)</f>
        <v>0</v>
      </c>
      <c r="P96" s="5">
        <f>COUNTIF('TUẦN 27-28'!$V$5:$V$657,'KT PHÒNG'!A96)</f>
        <v>0</v>
      </c>
      <c r="Q96" s="5">
        <f>COUNTIF('TUẦN 27-28'!$W$8:$W$511,'KT PHÒNG'!A96)</f>
        <v>0</v>
      </c>
      <c r="R96" s="5">
        <f>COUNTIF('TUẦN 27-28'!$X$5:$X$657,'KT PHÒNG'!A96)</f>
        <v>0</v>
      </c>
      <c r="S96" s="5">
        <f>COUNTIF('TUẦN 27-28'!$Y$5:$Y$657,'KT PHÒNG'!A96)</f>
        <v>0</v>
      </c>
      <c r="T96" s="5">
        <f>COUNTIF('TUẦN 27-28'!$Z$5:$Z$657,'KT PHÒNG'!A96)</f>
        <v>0</v>
      </c>
      <c r="U96" s="5">
        <f>COUNTIF('TUẦN 27-28'!$AA$5:$AA$657,'KT PHÒNG'!A96)</f>
        <v>0</v>
      </c>
      <c r="V96" s="5">
        <f>COUNTIF('TUẦN 27-28'!$AB$8:$AB$529,'KT PHÒNG'!A96)</f>
        <v>0</v>
      </c>
    </row>
    <row r="97" spans="1:22" ht="30" customHeight="1">
      <c r="A97" s="7" t="s">
        <v>557</v>
      </c>
      <c r="B97" s="5">
        <f>COUNTIF('TUẦN 27-28'!$H$6:$H$657,'KT PHÒNG'!A97)</f>
        <v>0</v>
      </c>
      <c r="C97" s="5">
        <f>COUNTIF('TUẦN 27-28'!$I$6:$I$657,'KT PHÒNG'!A97)</f>
        <v>0</v>
      </c>
      <c r="D97" s="5">
        <f>COUNTIF('TUẦN 27-28'!$J$6:$J$657,'KT PHÒNG'!A97)</f>
        <v>0</v>
      </c>
      <c r="E97" s="5">
        <f>COUNTIF('TUẦN 27-28'!$K$6:$K$657,'KT PHÒNG'!A97)</f>
        <v>0</v>
      </c>
      <c r="F97" s="5">
        <f>COUNTIF('TUẦN 27-28'!$L$6:$L$657,'KT PHÒNG'!A97)</f>
        <v>0</v>
      </c>
      <c r="G97" s="5">
        <f>COUNTIF('TUẦN 27-28'!$M$6:$M$657,'KT PHÒNG'!A97)</f>
        <v>0</v>
      </c>
      <c r="H97" s="5">
        <f>COUNTIF('TUẦN 27-28'!$N$6:$N$657,'KT PHÒNG'!A97)</f>
        <v>0</v>
      </c>
      <c r="I97" s="5">
        <f>COUNTIF('TUẦN 27-28'!$O$6:$O$657,'KT PHÒNG'!A97)</f>
        <v>0</v>
      </c>
      <c r="J97" s="5">
        <f>COUNTIF('TUẦN 27-28'!$P$6:$P$657,'KT PHÒNG'!A97)</f>
        <v>0</v>
      </c>
      <c r="K97" s="5">
        <f>COUNTIF('TUẦN 27-28'!$Q$6:$Q$657,'KT PHÒNG'!A97)</f>
        <v>0</v>
      </c>
      <c r="L97" s="5">
        <f>COUNTIF('TUẦN 27-28'!$R$6:$R$657,'KT PHÒNG'!A97)</f>
        <v>0</v>
      </c>
      <c r="M97" s="5">
        <f>COUNTIF('TUẦN 27-28'!$S$6:$S$657,'KT PHÒNG'!A97)</f>
        <v>0</v>
      </c>
      <c r="N97" s="5">
        <f>COUNTIF('TUẦN 27-28'!$T$6:$T$657,'KT PHÒNG'!A97)</f>
        <v>0</v>
      </c>
      <c r="O97" s="5">
        <f>COUNTIF('TUẦN 27-28'!$U$6:$U$657,'KT PHÒNG'!A97)</f>
        <v>0</v>
      </c>
      <c r="P97" s="5">
        <f>COUNTIF('TUẦN 27-28'!$V$5:$V$657,'KT PHÒNG'!A97)</f>
        <v>0</v>
      </c>
      <c r="Q97" s="5">
        <f>COUNTIF('TUẦN 27-28'!$W$8:$W$511,'KT PHÒNG'!A97)</f>
        <v>0</v>
      </c>
      <c r="R97" s="5">
        <f>COUNTIF('TUẦN 27-28'!$X$5:$X$657,'KT PHÒNG'!A97)</f>
        <v>0</v>
      </c>
      <c r="S97" s="5">
        <f>COUNTIF('TUẦN 27-28'!$Y$5:$Y$657,'KT PHÒNG'!A97)</f>
        <v>0</v>
      </c>
      <c r="T97" s="5">
        <f>COUNTIF('TUẦN 27-28'!$Z$5:$Z$657,'KT PHÒNG'!A97)</f>
        <v>0</v>
      </c>
      <c r="U97" s="5">
        <f>COUNTIF('TUẦN 27-28'!$AA$5:$AA$657,'KT PHÒNG'!A97)</f>
        <v>0</v>
      </c>
      <c r="V97" s="5">
        <f>COUNTIF('TUẦN 27-28'!$AB$8:$AB$529,'KT PHÒNG'!A97)</f>
        <v>0</v>
      </c>
    </row>
    <row r="98" spans="1:22" ht="30">
      <c r="A98" s="7" t="s">
        <v>616</v>
      </c>
      <c r="B98" s="5">
        <f>COUNTIF('TUẦN 27-28'!$H$6:$H$657,'KT PHÒNG'!A98)</f>
        <v>0</v>
      </c>
      <c r="C98" s="5">
        <f>COUNTIF('TUẦN 27-28'!$I$6:$I$657,'KT PHÒNG'!A98)</f>
        <v>0</v>
      </c>
      <c r="D98" s="5">
        <f>COUNTIF('TUẦN 27-28'!$J$6:$J$657,'KT PHÒNG'!A98)</f>
        <v>0</v>
      </c>
      <c r="E98" s="5">
        <f>COUNTIF('TUẦN 27-28'!$K$6:$K$657,'KT PHÒNG'!A98)</f>
        <v>0</v>
      </c>
      <c r="F98" s="5">
        <f>COUNTIF('TUẦN 27-28'!$L$6:$L$657,'KT PHÒNG'!A98)</f>
        <v>0</v>
      </c>
      <c r="G98" s="5">
        <f>COUNTIF('TUẦN 27-28'!$M$6:$M$657,'KT PHÒNG'!A98)</f>
        <v>0</v>
      </c>
      <c r="H98" s="5">
        <f>COUNTIF('TUẦN 27-28'!$N$6:$N$657,'KT PHÒNG'!A98)</f>
        <v>0</v>
      </c>
      <c r="I98" s="5">
        <f>COUNTIF('TUẦN 27-28'!$O$6:$O$657,'KT PHÒNG'!A98)</f>
        <v>0</v>
      </c>
      <c r="J98" s="5">
        <f>COUNTIF('TUẦN 27-28'!$P$6:$P$657,'KT PHÒNG'!A98)</f>
        <v>0</v>
      </c>
      <c r="K98" s="5">
        <f>COUNTIF('TUẦN 27-28'!$Q$6:$Q$657,'KT PHÒNG'!A98)</f>
        <v>0</v>
      </c>
      <c r="L98" s="5">
        <f>COUNTIF('TUẦN 27-28'!$R$6:$R$657,'KT PHÒNG'!A98)</f>
        <v>0</v>
      </c>
      <c r="M98" s="5">
        <f>COUNTIF('TUẦN 27-28'!$S$6:$S$657,'KT PHÒNG'!A98)</f>
        <v>0</v>
      </c>
      <c r="N98" s="5">
        <f>COUNTIF('TUẦN 27-28'!$T$6:$T$657,'KT PHÒNG'!A98)</f>
        <v>0</v>
      </c>
      <c r="O98" s="5">
        <f>COUNTIF('TUẦN 27-28'!$U$6:$U$657,'KT PHÒNG'!A98)</f>
        <v>0</v>
      </c>
      <c r="P98" s="5">
        <f>COUNTIF('TUẦN 27-28'!$V$5:$V$657,'KT PHÒNG'!A98)</f>
        <v>0</v>
      </c>
      <c r="Q98" s="5">
        <f>COUNTIF('TUẦN 27-28'!$W$8:$W$511,'KT PHÒNG'!A98)</f>
        <v>0</v>
      </c>
      <c r="R98" s="5">
        <f>COUNTIF('TUẦN 27-28'!$X$5:$X$657,'KT PHÒNG'!A98)</f>
        <v>0</v>
      </c>
      <c r="S98" s="5">
        <f>COUNTIF('TUẦN 27-28'!$Y$5:$Y$657,'KT PHÒNG'!A98)</f>
        <v>0</v>
      </c>
      <c r="T98" s="5">
        <f>COUNTIF('TUẦN 27-28'!$Z$5:$Z$657,'KT PHÒNG'!A98)</f>
        <v>0</v>
      </c>
      <c r="U98" s="5">
        <f>COUNTIF('TUẦN 27-28'!$AA$5:$AA$657,'KT PHÒNG'!A98)</f>
        <v>0</v>
      </c>
      <c r="V98" s="5">
        <f>COUNTIF('TUẦN 27-28'!$AB$8:$AB$529,'KT PHÒNG'!A98)</f>
        <v>0</v>
      </c>
    </row>
    <row r="99" spans="1:22" ht="27" customHeight="1">
      <c r="A99" s="7" t="s">
        <v>567</v>
      </c>
      <c r="B99" s="5">
        <f>COUNTIF('TUẦN 27-28'!$H$6:$H$657,'KT PHÒNG'!A99)</f>
        <v>1</v>
      </c>
      <c r="C99" s="5">
        <f>COUNTIF('TUẦN 27-28'!$I$6:$I$657,'KT PHÒNG'!A99)</f>
        <v>1</v>
      </c>
      <c r="D99" s="5">
        <f>COUNTIF('TUẦN 27-28'!$J$6:$J$657,'KT PHÒNG'!A99)</f>
        <v>0</v>
      </c>
      <c r="E99" s="5">
        <f>COUNTIF('TUẦN 27-28'!$K$6:$K$657,'KT PHÒNG'!A99)</f>
        <v>0</v>
      </c>
      <c r="F99" s="5">
        <f>COUNTIF('TUẦN 27-28'!$L$6:$L$657,'KT PHÒNG'!A99)</f>
        <v>1</v>
      </c>
      <c r="G99" s="5">
        <f>COUNTIF('TUẦN 27-28'!$M$6:$M$657,'KT PHÒNG'!A99)</f>
        <v>0</v>
      </c>
      <c r="H99" s="5">
        <f>COUNTIF('TUẦN 27-28'!$N$6:$N$657,'KT PHÒNG'!A99)</f>
        <v>0</v>
      </c>
      <c r="I99" s="5">
        <f>COUNTIF('TUẦN 27-28'!$O$6:$O$657,'KT PHÒNG'!A99)</f>
        <v>1</v>
      </c>
      <c r="J99" s="5">
        <f>COUNTIF('TUẦN 27-28'!$P$6:$P$657,'KT PHÒNG'!A99)</f>
        <v>1</v>
      </c>
      <c r="K99" s="5">
        <f>COUNTIF('TUẦN 27-28'!$Q$6:$Q$657,'KT PHÒNG'!A99)</f>
        <v>1</v>
      </c>
      <c r="L99" s="5">
        <f>COUNTIF('TUẦN 27-28'!$R$6:$R$657,'KT PHÒNG'!A99)</f>
        <v>1</v>
      </c>
      <c r="M99" s="5">
        <f>COUNTIF('TUẦN 27-28'!$S$6:$S$657,'KT PHÒNG'!A99)</f>
        <v>0</v>
      </c>
      <c r="N99" s="5">
        <f>COUNTIF('TUẦN 27-28'!$T$6:$T$657,'KT PHÒNG'!A99)</f>
        <v>0</v>
      </c>
      <c r="O99" s="5">
        <f>COUNTIF('TUẦN 27-28'!$U$6:$U$657,'KT PHÒNG'!A99)</f>
        <v>0</v>
      </c>
      <c r="P99" s="5">
        <f>COUNTIF('TUẦN 27-28'!$V$5:$V$657,'KT PHÒNG'!A99)</f>
        <v>1</v>
      </c>
      <c r="Q99" s="5">
        <f>COUNTIF('TUẦN 27-28'!$W$8:$W$511,'KT PHÒNG'!A99)</f>
        <v>1</v>
      </c>
      <c r="R99" s="5">
        <f>COUNTIF('TUẦN 27-28'!$X$5:$X$657,'KT PHÒNG'!A99)</f>
        <v>1</v>
      </c>
      <c r="S99" s="5">
        <f>COUNTIF('TUẦN 27-28'!$Y$5:$Y$657,'KT PHÒNG'!A99)</f>
        <v>1</v>
      </c>
      <c r="T99" s="5">
        <f>COUNTIF('TUẦN 27-28'!$Z$5:$Z$657,'KT PHÒNG'!A99)</f>
        <v>0</v>
      </c>
      <c r="U99" s="5">
        <f>COUNTIF('TUẦN 27-28'!$AA$5:$AA$657,'KT PHÒNG'!A99)</f>
        <v>0</v>
      </c>
      <c r="V99" s="5">
        <f>COUNTIF('TUẦN 27-28'!$AB$8:$AB$529,'KT PHÒNG'!A99)</f>
        <v>0</v>
      </c>
    </row>
    <row r="100" spans="1:22" ht="27" customHeight="1">
      <c r="A100" s="7" t="s">
        <v>617</v>
      </c>
      <c r="B100" s="5">
        <f>COUNTIF('TUẦN 27-28'!$H$6:$H$657,'KT PHÒNG'!A100)</f>
        <v>0</v>
      </c>
      <c r="C100" s="5">
        <f>COUNTIF('TUẦN 27-28'!$I$6:$I$657,'KT PHÒNG'!A100)</f>
        <v>0</v>
      </c>
      <c r="D100" s="5">
        <f>COUNTIF('TUẦN 27-28'!$J$6:$J$657,'KT PHÒNG'!A100)</f>
        <v>0</v>
      </c>
      <c r="E100" s="5">
        <f>COUNTIF('TUẦN 27-28'!$K$6:$K$657,'KT PHÒNG'!A100)</f>
        <v>0</v>
      </c>
      <c r="F100" s="5">
        <f>COUNTIF('TUẦN 27-28'!$L$6:$L$657,'KT PHÒNG'!A100)</f>
        <v>0</v>
      </c>
      <c r="G100" s="5">
        <f>COUNTIF('TUẦN 27-28'!$M$6:$M$657,'KT PHÒNG'!A100)</f>
        <v>0</v>
      </c>
      <c r="H100" s="5">
        <f>COUNTIF('TUẦN 27-28'!$N$6:$N$657,'KT PHÒNG'!A100)</f>
        <v>0</v>
      </c>
      <c r="I100" s="5">
        <f>COUNTIF('TUẦN 27-28'!$O$6:$O$657,'KT PHÒNG'!A100)</f>
        <v>0</v>
      </c>
      <c r="J100" s="5">
        <f>COUNTIF('TUẦN 27-28'!$P$6:$P$657,'KT PHÒNG'!A100)</f>
        <v>0</v>
      </c>
      <c r="K100" s="5">
        <f>COUNTIF('TUẦN 27-28'!$Q$6:$Q$657,'KT PHÒNG'!A100)</f>
        <v>0</v>
      </c>
      <c r="L100" s="5">
        <f>COUNTIF('TUẦN 27-28'!$R$6:$R$657,'KT PHÒNG'!A100)</f>
        <v>0</v>
      </c>
      <c r="M100" s="5">
        <f>COUNTIF('TUẦN 27-28'!$S$6:$S$657,'KT PHÒNG'!A100)</f>
        <v>0</v>
      </c>
      <c r="N100" s="5">
        <f>COUNTIF('TUẦN 27-28'!$T$6:$T$657,'KT PHÒNG'!A100)</f>
        <v>0</v>
      </c>
      <c r="O100" s="5">
        <f>COUNTIF('TUẦN 27-28'!$U$6:$U$657,'KT PHÒNG'!A100)</f>
        <v>0</v>
      </c>
      <c r="P100" s="5">
        <f>COUNTIF('TUẦN 27-28'!$V$5:$V$657,'KT PHÒNG'!A100)</f>
        <v>0</v>
      </c>
      <c r="Q100" s="5">
        <f>COUNTIF('TUẦN 27-28'!$W$8:$W$511,'KT PHÒNG'!A100)</f>
        <v>0</v>
      </c>
      <c r="R100" s="5">
        <f>COUNTIF('TUẦN 27-28'!$X$5:$X$657,'KT PHÒNG'!A100)</f>
        <v>0</v>
      </c>
      <c r="S100" s="5">
        <f>COUNTIF('TUẦN 27-28'!$Y$5:$Y$657,'KT PHÒNG'!A100)</f>
        <v>0</v>
      </c>
      <c r="T100" s="5">
        <f>COUNTIF('TUẦN 27-28'!$Z$5:$Z$657,'KT PHÒNG'!A100)</f>
        <v>0</v>
      </c>
      <c r="U100" s="5">
        <f>COUNTIF('TUẦN 27-28'!$AA$5:$AA$657,'KT PHÒNG'!A100)</f>
        <v>0</v>
      </c>
      <c r="V100" s="5">
        <f>COUNTIF('TUẦN 27-28'!$AB$8:$AB$529,'KT PHÒNG'!A100)</f>
        <v>0</v>
      </c>
    </row>
    <row r="101" spans="1:22" ht="38.25" customHeight="1">
      <c r="A101" s="7" t="s">
        <v>76</v>
      </c>
      <c r="B101" s="5">
        <f>COUNTIF('TUẦN 27-28'!$H$6:$H$657,'KT PHÒNG'!A101)</f>
        <v>2</v>
      </c>
      <c r="C101" s="5">
        <f>COUNTIF('TUẦN 27-28'!$I$6:$I$657,'KT PHÒNG'!A101)</f>
        <v>1</v>
      </c>
      <c r="D101" s="5">
        <f>COUNTIF('TUẦN 27-28'!$J$6:$J$657,'KT PHÒNG'!A101)</f>
        <v>2</v>
      </c>
      <c r="E101" s="5">
        <f>COUNTIF('TUẦN 27-28'!$K$6:$K$657,'KT PHÒNG'!A101)</f>
        <v>2</v>
      </c>
      <c r="F101" s="5">
        <f>COUNTIF('TUẦN 27-28'!$L$6:$L$657,'KT PHÒNG'!A101)</f>
        <v>1</v>
      </c>
      <c r="G101" s="5">
        <f>COUNTIF('TUẦN 27-28'!$M$6:$M$657,'KT PHÒNG'!A101)</f>
        <v>0</v>
      </c>
      <c r="H101" s="5">
        <f>COUNTIF('TUẦN 27-28'!$N$6:$N$657,'KT PHÒNG'!A101)</f>
        <v>0</v>
      </c>
      <c r="I101" s="5">
        <f>COUNTIF('TUẦN 27-28'!$O$6:$O$657,'KT PHÒNG'!A101)</f>
        <v>2</v>
      </c>
      <c r="J101" s="5">
        <f>COUNTIF('TUẦN 27-28'!$P$6:$P$657,'KT PHÒNG'!A101)</f>
        <v>2</v>
      </c>
      <c r="K101" s="5">
        <f>COUNTIF('TUẦN 27-28'!$Q$6:$Q$657,'KT PHÒNG'!A101)</f>
        <v>2</v>
      </c>
      <c r="L101" s="5">
        <f>COUNTIF('TUẦN 27-28'!$R$6:$R$657,'KT PHÒNG'!A101)</f>
        <v>2</v>
      </c>
      <c r="M101" s="5">
        <f>COUNTIF('TUẦN 27-28'!$S$6:$S$657,'KT PHÒNG'!A101)</f>
        <v>1</v>
      </c>
      <c r="N101" s="5">
        <f>COUNTIF('TUẦN 27-28'!$T$6:$T$657,'KT PHÒNG'!A101)</f>
        <v>0</v>
      </c>
      <c r="O101" s="5">
        <f>COUNTIF('TUẦN 27-28'!$U$6:$U$657,'KT PHÒNG'!A101)</f>
        <v>0</v>
      </c>
      <c r="P101" s="5">
        <f>COUNTIF('TUẦN 27-28'!$V$5:$V$657,'KT PHÒNG'!A101)</f>
        <v>1</v>
      </c>
      <c r="Q101" s="5">
        <f>COUNTIF('TUẦN 27-28'!$W$8:$W$511,'KT PHÒNG'!A101)</f>
        <v>2</v>
      </c>
      <c r="R101" s="5">
        <f>COUNTIF('TUẦN 27-28'!$X$5:$X$657,'KT PHÒNG'!A101)</f>
        <v>2</v>
      </c>
      <c r="S101" s="5">
        <f>COUNTIF('TUẦN 27-28'!$Y$5:$Y$657,'KT PHÒNG'!A101)</f>
        <v>2</v>
      </c>
      <c r="T101" s="5">
        <f>COUNTIF('TUẦN 27-28'!$Z$5:$Z$657,'KT PHÒNG'!A101)</f>
        <v>2</v>
      </c>
      <c r="U101" s="5">
        <f>COUNTIF('TUẦN 27-28'!$AA$5:$AA$657,'KT PHÒNG'!A101)</f>
        <v>0</v>
      </c>
      <c r="V101" s="5">
        <f>COUNTIF('TUẦN 27-28'!$AB$8:$AB$529,'KT PHÒNG'!A101)</f>
        <v>0</v>
      </c>
    </row>
    <row r="102" spans="1:22" ht="30">
      <c r="A102" s="7" t="s">
        <v>243</v>
      </c>
      <c r="B102" s="5">
        <f>COUNTIF('TUẦN 27-28'!$H$6:$H$657,'KT PHÒNG'!A102)</f>
        <v>0</v>
      </c>
      <c r="C102" s="5">
        <f>COUNTIF('TUẦN 27-28'!$I$6:$I$657,'KT PHÒNG'!A102)</f>
        <v>0</v>
      </c>
      <c r="D102" s="5">
        <f>COUNTIF('TUẦN 27-28'!$J$6:$J$657,'KT PHÒNG'!A102)</f>
        <v>0</v>
      </c>
      <c r="E102" s="5">
        <f>COUNTIF('TUẦN 27-28'!$K$6:$K$657,'KT PHÒNG'!A102)</f>
        <v>0</v>
      </c>
      <c r="F102" s="5">
        <f>COUNTIF('TUẦN 27-28'!$L$6:$L$657,'KT PHÒNG'!A102)</f>
        <v>0</v>
      </c>
      <c r="G102" s="5">
        <f>COUNTIF('TUẦN 27-28'!$M$6:$M$657,'KT PHÒNG'!A102)</f>
        <v>0</v>
      </c>
      <c r="H102" s="5">
        <f>COUNTIF('TUẦN 27-28'!$N$6:$N$657,'KT PHÒNG'!A102)</f>
        <v>0</v>
      </c>
      <c r="I102" s="5">
        <f>COUNTIF('TUẦN 27-28'!$O$6:$O$657,'KT PHÒNG'!A102)</f>
        <v>0</v>
      </c>
      <c r="J102" s="5">
        <f>COUNTIF('TUẦN 27-28'!$P$6:$P$657,'KT PHÒNG'!A102)</f>
        <v>0</v>
      </c>
      <c r="K102" s="5">
        <f>COUNTIF('TUẦN 27-28'!$Q$6:$Q$657,'KT PHÒNG'!A102)</f>
        <v>0</v>
      </c>
      <c r="L102" s="5">
        <f>COUNTIF('TUẦN 27-28'!$R$6:$R$657,'KT PHÒNG'!A102)</f>
        <v>0</v>
      </c>
      <c r="M102" s="5">
        <f>COUNTIF('TUẦN 27-28'!$S$6:$S$657,'KT PHÒNG'!A102)</f>
        <v>0</v>
      </c>
      <c r="N102" s="5">
        <f>COUNTIF('TUẦN 27-28'!$T$6:$T$657,'KT PHÒNG'!A102)</f>
        <v>0</v>
      </c>
      <c r="O102" s="5">
        <f>COUNTIF('TUẦN 27-28'!$U$6:$U$657,'KT PHÒNG'!A102)</f>
        <v>0</v>
      </c>
      <c r="P102" s="5">
        <f>COUNTIF('TUẦN 27-28'!$V$5:$V$657,'KT PHÒNG'!A102)</f>
        <v>0</v>
      </c>
      <c r="Q102" s="5">
        <f>COUNTIF('TUẦN 27-28'!$W$8:$W$511,'KT PHÒNG'!A102)</f>
        <v>0</v>
      </c>
      <c r="R102" s="5">
        <f>COUNTIF('TUẦN 27-28'!$X$5:$X$657,'KT PHÒNG'!A102)</f>
        <v>0</v>
      </c>
      <c r="S102" s="5">
        <f>COUNTIF('TUẦN 27-28'!$Y$5:$Y$657,'KT PHÒNG'!A102)</f>
        <v>0</v>
      </c>
      <c r="T102" s="5">
        <f>COUNTIF('TUẦN 27-28'!$Z$5:$Z$657,'KT PHÒNG'!A102)</f>
        <v>0</v>
      </c>
      <c r="U102" s="5">
        <f>COUNTIF('TUẦN 27-28'!$AA$5:$AA$657,'KT PHÒNG'!A102)</f>
        <v>0</v>
      </c>
      <c r="V102" s="5">
        <f>COUNTIF('TUẦN 27-28'!$AB$8:$AB$529,'KT PHÒNG'!A102)</f>
        <v>0</v>
      </c>
    </row>
    <row r="103" spans="1:22" ht="24" customHeight="1">
      <c r="A103" s="7" t="s">
        <v>28</v>
      </c>
      <c r="B103" s="5">
        <f>COUNTIF('TUẦN 27-28'!$H$6:$H$657,'KT PHÒNG'!A103)</f>
        <v>1</v>
      </c>
      <c r="C103" s="5">
        <f>COUNTIF('TUẦN 27-28'!$I$6:$I$657,'KT PHÒNG'!A103)</f>
        <v>1</v>
      </c>
      <c r="D103" s="5">
        <f>COUNTIF('TUẦN 27-28'!$J$6:$J$657,'KT PHÒNG'!A103)</f>
        <v>1</v>
      </c>
      <c r="E103" s="5">
        <f>COUNTIF('TUẦN 27-28'!$K$6:$K$657,'KT PHÒNG'!A103)</f>
        <v>1</v>
      </c>
      <c r="F103" s="5">
        <f>COUNTIF('TUẦN 27-28'!$L$6:$L$657,'KT PHÒNG'!A103)</f>
        <v>1</v>
      </c>
      <c r="G103" s="5">
        <f>COUNTIF('TUẦN 27-28'!$M$6:$M$657,'KT PHÒNG'!A103)</f>
        <v>0</v>
      </c>
      <c r="H103" s="5">
        <f>COUNTIF('TUẦN 27-28'!$N$6:$N$657,'KT PHÒNG'!A103)</f>
        <v>0</v>
      </c>
      <c r="I103" s="5">
        <f>COUNTIF('TUẦN 27-28'!$O$6:$O$657,'KT PHÒNG'!A103)</f>
        <v>1</v>
      </c>
      <c r="J103" s="5">
        <f>COUNTIF('TUẦN 27-28'!$P$6:$P$657,'KT PHÒNG'!A103)</f>
        <v>1</v>
      </c>
      <c r="K103" s="5">
        <f>COUNTIF('TUẦN 27-28'!$Q$6:$Q$657,'KT PHÒNG'!A103)</f>
        <v>1</v>
      </c>
      <c r="L103" s="5">
        <f>COUNTIF('TUẦN 27-28'!$R$6:$R$657,'KT PHÒNG'!A103)</f>
        <v>1</v>
      </c>
      <c r="M103" s="5">
        <f>COUNTIF('TUẦN 27-28'!$S$6:$S$657,'KT PHÒNG'!A103)</f>
        <v>1</v>
      </c>
      <c r="N103" s="5">
        <f>COUNTIF('TUẦN 27-28'!$T$6:$T$657,'KT PHÒNG'!A103)</f>
        <v>0</v>
      </c>
      <c r="O103" s="5">
        <f>COUNTIF('TUẦN 27-28'!$U$6:$U$657,'KT PHÒNG'!A103)</f>
        <v>0</v>
      </c>
      <c r="P103" s="5">
        <f>COUNTIF('TUẦN 27-28'!$V$5:$V$657,'KT PHÒNG'!A103)</f>
        <v>1</v>
      </c>
      <c r="Q103" s="5">
        <f>COUNTIF('TUẦN 27-28'!$W$8:$W$511,'KT PHÒNG'!A103)</f>
        <v>1</v>
      </c>
      <c r="R103" s="5">
        <f>COUNTIF('TUẦN 27-28'!$X$5:$X$657,'KT PHÒNG'!A103)</f>
        <v>1</v>
      </c>
      <c r="S103" s="5">
        <f>COUNTIF('TUẦN 27-28'!$Y$5:$Y$657,'KT PHÒNG'!A103)</f>
        <v>1</v>
      </c>
      <c r="T103" s="5">
        <f>COUNTIF('TUẦN 27-28'!$Z$5:$Z$657,'KT PHÒNG'!A103)</f>
        <v>1</v>
      </c>
      <c r="U103" s="5">
        <f>COUNTIF('TUẦN 27-28'!$AA$5:$AA$657,'KT PHÒNG'!A103)</f>
        <v>0</v>
      </c>
      <c r="V103" s="5">
        <f>COUNTIF('TUẦN 27-28'!$AB$8:$AB$529,'KT PHÒNG'!A103)</f>
        <v>0</v>
      </c>
    </row>
    <row r="104" spans="1:22" ht="30">
      <c r="A104" s="7" t="s">
        <v>244</v>
      </c>
      <c r="B104" s="5">
        <f>COUNTIF('TUẦN 27-28'!$H$6:$H$657,'KT PHÒNG'!A104)</f>
        <v>0</v>
      </c>
      <c r="C104" s="5">
        <f>COUNTIF('TUẦN 27-28'!$I$6:$I$657,'KT PHÒNG'!A104)</f>
        <v>0</v>
      </c>
      <c r="D104" s="5">
        <f>COUNTIF('TUẦN 27-28'!$J$6:$J$657,'KT PHÒNG'!A104)</f>
        <v>0</v>
      </c>
      <c r="E104" s="5">
        <f>COUNTIF('TUẦN 27-28'!$K$6:$K$657,'KT PHÒNG'!A104)</f>
        <v>0</v>
      </c>
      <c r="F104" s="5">
        <f>COUNTIF('TUẦN 27-28'!$L$6:$L$657,'KT PHÒNG'!A104)</f>
        <v>0</v>
      </c>
      <c r="G104" s="5">
        <f>COUNTIF('TUẦN 27-28'!$M$6:$M$657,'KT PHÒNG'!A104)</f>
        <v>0</v>
      </c>
      <c r="H104" s="5">
        <f>COUNTIF('TUẦN 27-28'!$N$6:$N$657,'KT PHÒNG'!A104)</f>
        <v>0</v>
      </c>
      <c r="I104" s="5">
        <f>COUNTIF('TUẦN 27-28'!$O$6:$O$657,'KT PHÒNG'!A104)</f>
        <v>0</v>
      </c>
      <c r="J104" s="5">
        <f>COUNTIF('TUẦN 27-28'!$P$6:$P$657,'KT PHÒNG'!A104)</f>
        <v>0</v>
      </c>
      <c r="K104" s="5">
        <f>COUNTIF('TUẦN 27-28'!$Q$6:$Q$657,'KT PHÒNG'!A104)</f>
        <v>0</v>
      </c>
      <c r="L104" s="5">
        <f>COUNTIF('TUẦN 27-28'!$R$6:$R$657,'KT PHÒNG'!A104)</f>
        <v>0</v>
      </c>
      <c r="M104" s="5">
        <f>COUNTIF('TUẦN 27-28'!$S$6:$S$657,'KT PHÒNG'!A104)</f>
        <v>0</v>
      </c>
      <c r="N104" s="5">
        <f>COUNTIF('TUẦN 27-28'!$T$6:$T$657,'KT PHÒNG'!A104)</f>
        <v>0</v>
      </c>
      <c r="O104" s="5">
        <f>COUNTIF('TUẦN 27-28'!$U$6:$U$657,'KT PHÒNG'!A104)</f>
        <v>0</v>
      </c>
      <c r="P104" s="5">
        <f>COUNTIF('TUẦN 27-28'!$V$5:$V$657,'KT PHÒNG'!A104)</f>
        <v>0</v>
      </c>
      <c r="Q104" s="5">
        <f>COUNTIF('TUẦN 27-28'!$W$8:$W$511,'KT PHÒNG'!A104)</f>
        <v>0</v>
      </c>
      <c r="R104" s="5">
        <f>COUNTIF('TUẦN 27-28'!$X$5:$X$657,'KT PHÒNG'!A104)</f>
        <v>0</v>
      </c>
      <c r="S104" s="5">
        <f>COUNTIF('TUẦN 27-28'!$Y$5:$Y$657,'KT PHÒNG'!A104)</f>
        <v>0</v>
      </c>
      <c r="T104" s="5">
        <f>COUNTIF('TUẦN 27-28'!$Z$5:$Z$657,'KT PHÒNG'!A104)</f>
        <v>0</v>
      </c>
      <c r="U104" s="5">
        <f>COUNTIF('TUẦN 27-28'!$AA$5:$AA$657,'KT PHÒNG'!A104)</f>
        <v>0</v>
      </c>
      <c r="V104" s="5">
        <f>COUNTIF('TUẦN 27-28'!$AB$8:$AB$529,'KT PHÒNG'!A104)</f>
        <v>0</v>
      </c>
    </row>
    <row r="105" spans="1:22" ht="29.25" customHeight="1">
      <c r="A105" s="7" t="s">
        <v>86</v>
      </c>
      <c r="B105" s="5">
        <f>COUNTIF('TUẦN 27-28'!$H$6:$H$657,'KT PHÒNG'!A105)</f>
        <v>0</v>
      </c>
      <c r="C105" s="5">
        <f>COUNTIF('TUẦN 27-28'!$I$6:$I$657,'KT PHÒNG'!A105)</f>
        <v>1</v>
      </c>
      <c r="D105" s="5">
        <f>COUNTIF('TUẦN 27-28'!$J$6:$J$657,'KT PHÒNG'!A105)</f>
        <v>1</v>
      </c>
      <c r="E105" s="5">
        <f>COUNTIF('TUẦN 27-28'!$K$6:$K$657,'KT PHÒNG'!A105)</f>
        <v>1</v>
      </c>
      <c r="F105" s="5">
        <f>COUNTIF('TUẦN 27-28'!$L$6:$L$657,'KT PHÒNG'!A105)</f>
        <v>1</v>
      </c>
      <c r="G105" s="5">
        <f>COUNTIF('TUẦN 27-28'!$M$6:$M$657,'KT PHÒNG'!A105)</f>
        <v>0</v>
      </c>
      <c r="H105" s="5">
        <f>COUNTIF('TUẦN 27-28'!$N$6:$N$657,'KT PHÒNG'!A105)</f>
        <v>0</v>
      </c>
      <c r="I105" s="5">
        <f>COUNTIF('TUẦN 27-28'!$O$6:$O$657,'KT PHÒNG'!A105)</f>
        <v>0</v>
      </c>
      <c r="J105" s="5">
        <f>COUNTIF('TUẦN 27-28'!$P$6:$P$657,'KT PHÒNG'!A105)</f>
        <v>1</v>
      </c>
      <c r="K105" s="5">
        <f>COUNTIF('TUẦN 27-28'!$Q$6:$Q$657,'KT PHÒNG'!A105)</f>
        <v>1</v>
      </c>
      <c r="L105" s="5">
        <f>COUNTIF('TUẦN 27-28'!$R$6:$R$657,'KT PHÒNG'!A105)</f>
        <v>1</v>
      </c>
      <c r="M105" s="5">
        <f>COUNTIF('TUẦN 27-28'!$S$6:$S$657,'KT PHÒNG'!A105)</f>
        <v>1</v>
      </c>
      <c r="N105" s="5">
        <f>COUNTIF('TUẦN 27-28'!$T$6:$T$657,'KT PHÒNG'!A105)</f>
        <v>0</v>
      </c>
      <c r="O105" s="5">
        <f>COUNTIF('TUẦN 27-28'!$U$6:$U$657,'KT PHÒNG'!A105)</f>
        <v>0</v>
      </c>
      <c r="P105" s="5">
        <f>COUNTIF('TUẦN 27-28'!$V$5:$V$657,'KT PHÒNG'!A105)</f>
        <v>1</v>
      </c>
      <c r="Q105" s="5">
        <f>COUNTIF('TUẦN 27-28'!$W$8:$W$511,'KT PHÒNG'!A105)</f>
        <v>1</v>
      </c>
      <c r="R105" s="5">
        <f>COUNTIF('TUẦN 27-28'!$X$5:$X$657,'KT PHÒNG'!A105)</f>
        <v>1</v>
      </c>
      <c r="S105" s="5">
        <f>COUNTIF('TUẦN 27-28'!$Y$5:$Y$657,'KT PHÒNG'!A105)</f>
        <v>1</v>
      </c>
      <c r="T105" s="5">
        <f>COUNTIF('TUẦN 27-28'!$Z$5:$Z$657,'KT PHÒNG'!A105)</f>
        <v>0</v>
      </c>
      <c r="U105" s="5">
        <f>COUNTIF('TUẦN 27-28'!$AA$5:$AA$657,'KT PHÒNG'!A105)</f>
        <v>0</v>
      </c>
      <c r="V105" s="5">
        <f>COUNTIF('TUẦN 27-28'!$AB$8:$AB$529,'KT PHÒNG'!A105)</f>
        <v>0</v>
      </c>
    </row>
    <row r="106" spans="1:22" ht="30">
      <c r="A106" s="7" t="s">
        <v>245</v>
      </c>
      <c r="B106" s="5">
        <f>COUNTIF('TUẦN 27-28'!$H$6:$H$657,'KT PHÒNG'!A106)</f>
        <v>0</v>
      </c>
      <c r="C106" s="5">
        <f>COUNTIF('TUẦN 27-28'!$I$6:$I$657,'KT PHÒNG'!A106)</f>
        <v>0</v>
      </c>
      <c r="D106" s="5">
        <f>COUNTIF('TUẦN 27-28'!$J$6:$J$657,'KT PHÒNG'!A106)</f>
        <v>0</v>
      </c>
      <c r="E106" s="5">
        <f>COUNTIF('TUẦN 27-28'!$K$6:$K$657,'KT PHÒNG'!A106)</f>
        <v>0</v>
      </c>
      <c r="F106" s="5">
        <f>COUNTIF('TUẦN 27-28'!$L$6:$L$657,'KT PHÒNG'!A106)</f>
        <v>0</v>
      </c>
      <c r="G106" s="5">
        <f>COUNTIF('TUẦN 27-28'!$M$6:$M$657,'KT PHÒNG'!A106)</f>
        <v>0</v>
      </c>
      <c r="H106" s="5">
        <f>COUNTIF('TUẦN 27-28'!$N$6:$N$657,'KT PHÒNG'!A106)</f>
        <v>0</v>
      </c>
      <c r="I106" s="5">
        <f>COUNTIF('TUẦN 27-28'!$O$6:$O$657,'KT PHÒNG'!A106)</f>
        <v>0</v>
      </c>
      <c r="J106" s="5">
        <f>COUNTIF('TUẦN 27-28'!$P$6:$P$657,'KT PHÒNG'!A106)</f>
        <v>0</v>
      </c>
      <c r="K106" s="5">
        <f>COUNTIF('TUẦN 27-28'!$Q$6:$Q$657,'KT PHÒNG'!A106)</f>
        <v>0</v>
      </c>
      <c r="L106" s="5">
        <f>COUNTIF('TUẦN 27-28'!$R$6:$R$657,'KT PHÒNG'!A106)</f>
        <v>0</v>
      </c>
      <c r="M106" s="5">
        <f>COUNTIF('TUẦN 27-28'!$S$6:$S$657,'KT PHÒNG'!A106)</f>
        <v>0</v>
      </c>
      <c r="N106" s="5">
        <f>COUNTIF('TUẦN 27-28'!$T$6:$T$657,'KT PHÒNG'!A106)</f>
        <v>0</v>
      </c>
      <c r="O106" s="5">
        <f>COUNTIF('TUẦN 27-28'!$U$6:$U$657,'KT PHÒNG'!A106)</f>
        <v>0</v>
      </c>
      <c r="P106" s="5">
        <f>COUNTIF('TUẦN 27-28'!$V$5:$V$657,'KT PHÒNG'!A106)</f>
        <v>0</v>
      </c>
      <c r="Q106" s="5">
        <f>COUNTIF('TUẦN 27-28'!$W$8:$W$511,'KT PHÒNG'!A106)</f>
        <v>0</v>
      </c>
      <c r="R106" s="5">
        <f>COUNTIF('TUẦN 27-28'!$X$5:$X$657,'KT PHÒNG'!A106)</f>
        <v>0</v>
      </c>
      <c r="S106" s="5">
        <f>COUNTIF('TUẦN 27-28'!$Y$5:$Y$657,'KT PHÒNG'!A106)</f>
        <v>0</v>
      </c>
      <c r="T106" s="5">
        <f>COUNTIF('TUẦN 27-28'!$Z$5:$Z$657,'KT PHÒNG'!A106)</f>
        <v>0</v>
      </c>
      <c r="U106" s="5">
        <f>COUNTIF('TUẦN 27-28'!$AA$5:$AA$657,'KT PHÒNG'!A106)</f>
        <v>0</v>
      </c>
      <c r="V106" s="5">
        <f>COUNTIF('TUẦN 27-28'!$AB$8:$AB$529,'KT PHÒNG'!A106)</f>
        <v>0</v>
      </c>
    </row>
    <row r="107" spans="1:22">
      <c r="A107" s="7" t="s">
        <v>246</v>
      </c>
      <c r="B107" s="5">
        <f>COUNTIF('TUẦN 27-28'!$H$6:$H$657,'KT PHÒNG'!A107)</f>
        <v>0</v>
      </c>
      <c r="C107" s="5">
        <f>COUNTIF('TUẦN 27-28'!$I$6:$I$657,'KT PHÒNG'!A107)</f>
        <v>0</v>
      </c>
      <c r="D107" s="5">
        <f>COUNTIF('TUẦN 27-28'!$J$6:$J$657,'KT PHÒNG'!A107)</f>
        <v>0</v>
      </c>
      <c r="E107" s="5">
        <f>COUNTIF('TUẦN 27-28'!$K$6:$K$657,'KT PHÒNG'!A107)</f>
        <v>0</v>
      </c>
      <c r="F107" s="5">
        <f>COUNTIF('TUẦN 27-28'!$L$6:$L$657,'KT PHÒNG'!A107)</f>
        <v>0</v>
      </c>
      <c r="G107" s="5">
        <f>COUNTIF('TUẦN 27-28'!$M$6:$M$657,'KT PHÒNG'!A107)</f>
        <v>0</v>
      </c>
      <c r="H107" s="5">
        <f>COUNTIF('TUẦN 27-28'!$N$6:$N$657,'KT PHÒNG'!A107)</f>
        <v>0</v>
      </c>
      <c r="I107" s="5">
        <f>COUNTIF('TUẦN 27-28'!$O$6:$O$657,'KT PHÒNG'!A107)</f>
        <v>0</v>
      </c>
      <c r="J107" s="5">
        <f>COUNTIF('TUẦN 27-28'!$P$6:$P$657,'KT PHÒNG'!A107)</f>
        <v>0</v>
      </c>
      <c r="K107" s="5">
        <f>COUNTIF('TUẦN 27-28'!$Q$6:$Q$657,'KT PHÒNG'!A107)</f>
        <v>0</v>
      </c>
      <c r="L107" s="5">
        <f>COUNTIF('TUẦN 27-28'!$R$6:$R$657,'KT PHÒNG'!A107)</f>
        <v>0</v>
      </c>
      <c r="M107" s="5">
        <f>COUNTIF('TUẦN 27-28'!$S$6:$S$657,'KT PHÒNG'!A107)</f>
        <v>0</v>
      </c>
      <c r="N107" s="5">
        <f>COUNTIF('TUẦN 27-28'!$T$6:$T$657,'KT PHÒNG'!A107)</f>
        <v>0</v>
      </c>
      <c r="O107" s="5">
        <f>COUNTIF('TUẦN 27-28'!$U$6:$U$657,'KT PHÒNG'!A107)</f>
        <v>0</v>
      </c>
      <c r="P107" s="5">
        <f>COUNTIF('TUẦN 27-28'!$V$5:$V$657,'KT PHÒNG'!A107)</f>
        <v>0</v>
      </c>
      <c r="Q107" s="5">
        <f>COUNTIF('TUẦN 27-28'!$W$8:$W$511,'KT PHÒNG'!A107)</f>
        <v>0</v>
      </c>
      <c r="R107" s="5">
        <f>COUNTIF('TUẦN 27-28'!$X$5:$X$657,'KT PHÒNG'!A107)</f>
        <v>0</v>
      </c>
      <c r="S107" s="5">
        <f>COUNTIF('TUẦN 27-28'!$Y$5:$Y$657,'KT PHÒNG'!A107)</f>
        <v>0</v>
      </c>
      <c r="T107" s="5">
        <f>COUNTIF('TUẦN 27-28'!$Z$5:$Z$657,'KT PHÒNG'!A107)</f>
        <v>0</v>
      </c>
      <c r="U107" s="5">
        <f>COUNTIF('TUẦN 27-28'!$AA$5:$AA$657,'KT PHÒNG'!A107)</f>
        <v>0</v>
      </c>
      <c r="V107" s="5">
        <f>COUNTIF('TUẦN 27-28'!$AB$8:$AB$529,'KT PHÒNG'!A107)</f>
        <v>0</v>
      </c>
    </row>
    <row r="108" spans="1:22" ht="30.75" customHeight="1">
      <c r="A108" s="7" t="s">
        <v>247</v>
      </c>
      <c r="B108" s="5">
        <f>COUNTIF('TUẦN 27-28'!$H$6:$H$657,'KT PHÒNG'!A108)</f>
        <v>0</v>
      </c>
      <c r="C108" s="5">
        <f>COUNTIF('TUẦN 27-28'!$I$6:$I$657,'KT PHÒNG'!A108)</f>
        <v>0</v>
      </c>
      <c r="D108" s="5">
        <f>COUNTIF('TUẦN 27-28'!$J$6:$J$657,'KT PHÒNG'!A108)</f>
        <v>0</v>
      </c>
      <c r="E108" s="5">
        <f>COUNTIF('TUẦN 27-28'!$K$6:$K$657,'KT PHÒNG'!A108)</f>
        <v>0</v>
      </c>
      <c r="F108" s="5">
        <f>COUNTIF('TUẦN 27-28'!$L$6:$L$657,'KT PHÒNG'!A108)</f>
        <v>0</v>
      </c>
      <c r="G108" s="5">
        <f>COUNTIF('TUẦN 27-28'!$M$6:$M$657,'KT PHÒNG'!A108)</f>
        <v>0</v>
      </c>
      <c r="H108" s="5">
        <f>COUNTIF('TUẦN 27-28'!$N$6:$N$657,'KT PHÒNG'!A108)</f>
        <v>0</v>
      </c>
      <c r="I108" s="5">
        <f>COUNTIF('TUẦN 27-28'!$O$6:$O$657,'KT PHÒNG'!A108)</f>
        <v>0</v>
      </c>
      <c r="J108" s="5">
        <f>COUNTIF('TUẦN 27-28'!$P$6:$P$657,'KT PHÒNG'!A108)</f>
        <v>0</v>
      </c>
      <c r="K108" s="5">
        <f>COUNTIF('TUẦN 27-28'!$Q$6:$Q$657,'KT PHÒNG'!A108)</f>
        <v>0</v>
      </c>
      <c r="L108" s="5">
        <f>COUNTIF('TUẦN 27-28'!$R$6:$R$657,'KT PHÒNG'!A108)</f>
        <v>0</v>
      </c>
      <c r="M108" s="5">
        <f>COUNTIF('TUẦN 27-28'!$S$6:$S$657,'KT PHÒNG'!A108)</f>
        <v>0</v>
      </c>
      <c r="N108" s="5">
        <f>COUNTIF('TUẦN 27-28'!$T$6:$T$657,'KT PHÒNG'!A108)</f>
        <v>0</v>
      </c>
      <c r="O108" s="5">
        <f>COUNTIF('TUẦN 27-28'!$U$6:$U$657,'KT PHÒNG'!A108)</f>
        <v>0</v>
      </c>
      <c r="P108" s="5">
        <f>COUNTIF('TUẦN 27-28'!$V$5:$V$657,'KT PHÒNG'!A108)</f>
        <v>0</v>
      </c>
      <c r="Q108" s="5">
        <f>COUNTIF('TUẦN 27-28'!$W$8:$W$511,'KT PHÒNG'!A108)</f>
        <v>0</v>
      </c>
      <c r="R108" s="5">
        <f>COUNTIF('TUẦN 27-28'!$X$5:$X$657,'KT PHÒNG'!A108)</f>
        <v>0</v>
      </c>
      <c r="S108" s="5">
        <f>COUNTIF('TUẦN 27-28'!$Y$5:$Y$657,'KT PHÒNG'!A108)</f>
        <v>0</v>
      </c>
      <c r="T108" s="5">
        <f>COUNTIF('TUẦN 27-28'!$Z$5:$Z$657,'KT PHÒNG'!A108)</f>
        <v>0</v>
      </c>
      <c r="U108" s="5">
        <f>COUNTIF('TUẦN 27-28'!$AA$5:$AA$657,'KT PHÒNG'!A108)</f>
        <v>0</v>
      </c>
      <c r="V108" s="5">
        <f>COUNTIF('TUẦN 27-28'!$AB$8:$AB$529,'KT PHÒNG'!A108)</f>
        <v>0</v>
      </c>
    </row>
    <row r="109" spans="1:22" ht="15.75" customHeight="1">
      <c r="A109" s="7" t="s">
        <v>30</v>
      </c>
      <c r="B109" s="5">
        <f>COUNTIF('TUẦN 27-28'!$H$6:$H$657,'KT PHÒNG'!A109)</f>
        <v>2</v>
      </c>
      <c r="C109" s="5">
        <f>COUNTIF('TUẦN 27-28'!$I$6:$I$657,'KT PHÒNG'!A109)</f>
        <v>2</v>
      </c>
      <c r="D109" s="5">
        <f>COUNTIF('TUẦN 27-28'!$J$6:$J$657,'KT PHÒNG'!A109)</f>
        <v>3</v>
      </c>
      <c r="E109" s="5">
        <f>COUNTIF('TUẦN 27-28'!$K$6:$K$657,'KT PHÒNG'!A109)</f>
        <v>2</v>
      </c>
      <c r="F109" s="5">
        <f>COUNTIF('TUẦN 27-28'!$L$6:$L$657,'KT PHÒNG'!A109)</f>
        <v>2</v>
      </c>
      <c r="G109" s="5">
        <f>COUNTIF('TUẦN 27-28'!$M$6:$M$657,'KT PHÒNG'!A109)</f>
        <v>0</v>
      </c>
      <c r="H109" s="5">
        <f>COUNTIF('TUẦN 27-28'!$N$6:$N$657,'KT PHÒNG'!A109)</f>
        <v>0</v>
      </c>
      <c r="I109" s="5">
        <f>COUNTIF('TUẦN 27-28'!$O$6:$O$657,'KT PHÒNG'!A109)</f>
        <v>2</v>
      </c>
      <c r="J109" s="5">
        <f>COUNTIF('TUẦN 27-28'!$P$6:$P$657,'KT PHÒNG'!A109)</f>
        <v>3</v>
      </c>
      <c r="K109" s="5">
        <f>COUNTIF('TUẦN 27-28'!$Q$6:$Q$657,'KT PHÒNG'!A109)</f>
        <v>3</v>
      </c>
      <c r="L109" s="5">
        <f>COUNTIF('TUẦN 27-28'!$R$6:$R$657,'KT PHÒNG'!A109)</f>
        <v>3</v>
      </c>
      <c r="M109" s="5">
        <f>COUNTIF('TUẦN 27-28'!$S$6:$S$657,'KT PHÒNG'!A109)</f>
        <v>2</v>
      </c>
      <c r="N109" s="5">
        <f>COUNTIF('TUẦN 27-28'!$T$6:$T$657,'KT PHÒNG'!A109)</f>
        <v>0</v>
      </c>
      <c r="O109" s="5">
        <f>COUNTIF('TUẦN 27-28'!$U$6:$U$657,'KT PHÒNG'!A109)</f>
        <v>0</v>
      </c>
      <c r="P109" s="5">
        <f>COUNTIF('TUẦN 27-28'!$V$5:$V$657,'KT PHÒNG'!A109)</f>
        <v>3</v>
      </c>
      <c r="Q109" s="5">
        <f>COUNTIF('TUẦN 27-28'!$W$8:$W$511,'KT PHÒNG'!A109)</f>
        <v>3</v>
      </c>
      <c r="R109" s="5">
        <f>COUNTIF('TUẦN 27-28'!$X$5:$X$657,'KT PHÒNG'!A109)</f>
        <v>3</v>
      </c>
      <c r="S109" s="5">
        <f>COUNTIF('TUẦN 27-28'!$Y$5:$Y$657,'KT PHÒNG'!A109)</f>
        <v>3</v>
      </c>
      <c r="T109" s="5">
        <f>COUNTIF('TUẦN 27-28'!$Z$5:$Z$657,'KT PHÒNG'!A109)</f>
        <v>3</v>
      </c>
      <c r="U109" s="5">
        <f>COUNTIF('TUẦN 27-28'!$AA$5:$AA$657,'KT PHÒNG'!A109)</f>
        <v>0</v>
      </c>
      <c r="V109" s="5">
        <f>COUNTIF('TUẦN 27-28'!$AB$8:$AB$529,'KT PHÒNG'!A109)</f>
        <v>0</v>
      </c>
    </row>
    <row r="110" spans="1:22" ht="19.5" customHeight="1">
      <c r="A110" s="7" t="s">
        <v>80</v>
      </c>
      <c r="B110" s="5">
        <f>COUNTIF('TUẦN 27-28'!$H$6:$H$657,'KT PHÒNG'!A110)</f>
        <v>1</v>
      </c>
      <c r="C110" s="5">
        <f>COUNTIF('TUẦN 27-28'!$I$6:$I$657,'KT PHÒNG'!A110)</f>
        <v>1</v>
      </c>
      <c r="D110" s="5">
        <f>COUNTIF('TUẦN 27-28'!$J$6:$J$657,'KT PHÒNG'!A110)</f>
        <v>1</v>
      </c>
      <c r="E110" s="5">
        <f>COUNTIF('TUẦN 27-28'!$K$6:$K$657,'KT PHÒNG'!A110)</f>
        <v>2</v>
      </c>
      <c r="F110" s="5">
        <f>COUNTIF('TUẦN 27-28'!$L$6:$L$657,'KT PHÒNG'!A110)</f>
        <v>2</v>
      </c>
      <c r="G110" s="5">
        <f>COUNTIF('TUẦN 27-28'!$M$6:$M$657,'KT PHÒNG'!A110)</f>
        <v>0</v>
      </c>
      <c r="H110" s="5">
        <f>COUNTIF('TUẦN 27-28'!$N$6:$N$657,'KT PHÒNG'!A110)</f>
        <v>0</v>
      </c>
      <c r="I110" s="5">
        <f>COUNTIF('TUẦN 27-28'!$O$6:$O$657,'KT PHÒNG'!A110)</f>
        <v>2</v>
      </c>
      <c r="J110" s="5">
        <f>COUNTIF('TUẦN 27-28'!$P$6:$P$657,'KT PHÒNG'!A110)</f>
        <v>1</v>
      </c>
      <c r="K110" s="5">
        <f>COUNTIF('TUẦN 27-28'!$Q$6:$Q$657,'KT PHÒNG'!A110)</f>
        <v>1</v>
      </c>
      <c r="L110" s="5">
        <f>COUNTIF('TUẦN 27-28'!$R$6:$R$657,'KT PHÒNG'!A110)</f>
        <v>0</v>
      </c>
      <c r="M110" s="5">
        <f>COUNTIF('TUẦN 27-28'!$S$6:$S$657,'KT PHÒNG'!A110)</f>
        <v>1</v>
      </c>
      <c r="N110" s="5">
        <f>COUNTIF('TUẦN 27-28'!$T$6:$T$657,'KT PHÒNG'!A110)</f>
        <v>0</v>
      </c>
      <c r="O110" s="5">
        <f>COUNTIF('TUẦN 27-28'!$U$6:$U$657,'KT PHÒNG'!A110)</f>
        <v>0</v>
      </c>
      <c r="P110" s="5">
        <f>COUNTIF('TUẦN 27-28'!$V$5:$V$657,'KT PHÒNG'!A110)</f>
        <v>1</v>
      </c>
      <c r="Q110" s="5">
        <f>COUNTIF('TUẦN 27-28'!$W$8:$W$511,'KT PHÒNG'!A110)</f>
        <v>1</v>
      </c>
      <c r="R110" s="5">
        <f>COUNTIF('TUẦN 27-28'!$X$5:$X$657,'KT PHÒNG'!A110)</f>
        <v>1</v>
      </c>
      <c r="S110" s="5">
        <f>COUNTIF('TUẦN 27-28'!$Y$5:$Y$657,'KT PHÒNG'!A110)</f>
        <v>0</v>
      </c>
      <c r="T110" s="5">
        <f>COUNTIF('TUẦN 27-28'!$Z$5:$Z$657,'KT PHÒNG'!A110)</f>
        <v>1</v>
      </c>
      <c r="U110" s="5">
        <f>COUNTIF('TUẦN 27-28'!$AA$5:$AA$657,'KT PHÒNG'!A110)</f>
        <v>0</v>
      </c>
      <c r="V110" s="5">
        <f>COUNTIF('TUẦN 27-28'!$AB$8:$AB$529,'KT PHÒNG'!A110)</f>
        <v>0</v>
      </c>
    </row>
    <row r="111" spans="1:22">
      <c r="A111" s="7" t="s">
        <v>40</v>
      </c>
      <c r="B111" s="5">
        <f>COUNTIF('TUẦN 27-28'!$H$6:$H$657,'KT PHÒNG'!A111)</f>
        <v>0</v>
      </c>
      <c r="C111" s="5">
        <f>COUNTIF('TUẦN 27-28'!$I$6:$I$657,'KT PHÒNG'!A111)</f>
        <v>0</v>
      </c>
      <c r="D111" s="5">
        <f>COUNTIF('TUẦN 27-28'!$J$6:$J$657,'KT PHÒNG'!A111)</f>
        <v>0</v>
      </c>
      <c r="E111" s="5">
        <f>COUNTIF('TUẦN 27-28'!$K$6:$K$657,'KT PHÒNG'!A111)</f>
        <v>0</v>
      </c>
      <c r="F111" s="5">
        <f>COUNTIF('TUẦN 27-28'!$L$6:$L$657,'KT PHÒNG'!A111)</f>
        <v>0</v>
      </c>
      <c r="G111" s="5">
        <f>COUNTIF('TUẦN 27-28'!$M$6:$M$657,'KT PHÒNG'!A111)</f>
        <v>0</v>
      </c>
      <c r="H111" s="5">
        <f>COUNTIF('TUẦN 27-28'!$N$6:$N$657,'KT PHÒNG'!A111)</f>
        <v>0</v>
      </c>
      <c r="I111" s="5">
        <f>COUNTIF('TUẦN 27-28'!$O$6:$O$657,'KT PHÒNG'!A111)</f>
        <v>0</v>
      </c>
      <c r="J111" s="5">
        <f>COUNTIF('TUẦN 27-28'!$P$6:$P$657,'KT PHÒNG'!A111)</f>
        <v>0</v>
      </c>
      <c r="K111" s="5">
        <f>COUNTIF('TUẦN 27-28'!$Q$6:$Q$657,'KT PHÒNG'!A111)</f>
        <v>0</v>
      </c>
      <c r="L111" s="5">
        <f>COUNTIF('TUẦN 27-28'!$R$6:$R$657,'KT PHÒNG'!A111)</f>
        <v>0</v>
      </c>
      <c r="M111" s="5">
        <f>COUNTIF('TUẦN 27-28'!$S$6:$S$657,'KT PHÒNG'!A111)</f>
        <v>0</v>
      </c>
      <c r="N111" s="5">
        <f>COUNTIF('TUẦN 27-28'!$T$6:$T$657,'KT PHÒNG'!A111)</f>
        <v>0</v>
      </c>
      <c r="O111" s="5">
        <f>COUNTIF('TUẦN 27-28'!$U$6:$U$657,'KT PHÒNG'!A111)</f>
        <v>0</v>
      </c>
      <c r="P111" s="5">
        <f>COUNTIF('TUẦN 27-28'!$V$5:$V$657,'KT PHÒNG'!A111)</f>
        <v>0</v>
      </c>
      <c r="Q111" s="5">
        <f>COUNTIF('TUẦN 27-28'!$W$8:$W$511,'KT PHÒNG'!A111)</f>
        <v>0</v>
      </c>
      <c r="R111" s="5">
        <f>COUNTIF('TUẦN 27-28'!$X$5:$X$657,'KT PHÒNG'!A111)</f>
        <v>0</v>
      </c>
      <c r="S111" s="5">
        <f>COUNTIF('TUẦN 27-28'!$Y$5:$Y$657,'KT PHÒNG'!A111)</f>
        <v>0</v>
      </c>
      <c r="T111" s="5">
        <f>COUNTIF('TUẦN 27-28'!$Z$5:$Z$657,'KT PHÒNG'!A111)</f>
        <v>0</v>
      </c>
      <c r="U111" s="5">
        <f>COUNTIF('TUẦN 27-28'!$AA$5:$AA$657,'KT PHÒNG'!A111)</f>
        <v>0</v>
      </c>
      <c r="V111" s="5">
        <f>COUNTIF('TUẦN 27-28'!$AB$8:$AB$529,'KT PHÒNG'!A111)</f>
        <v>0</v>
      </c>
    </row>
    <row r="112" spans="1:22" ht="30.75" customHeight="1">
      <c r="A112" s="7" t="s">
        <v>518</v>
      </c>
      <c r="B112" s="5">
        <f>COUNTIF('TUẦN 27-28'!$H$6:$H$657,'KT PHÒNG'!A112)</f>
        <v>0</v>
      </c>
      <c r="C112" s="5">
        <f>COUNTIF('TUẦN 27-28'!$I$6:$I$657,'KT PHÒNG'!A112)</f>
        <v>0</v>
      </c>
      <c r="D112" s="5">
        <f>COUNTIF('TUẦN 27-28'!$J$6:$J$657,'KT PHÒNG'!A112)</f>
        <v>0</v>
      </c>
      <c r="E112" s="5">
        <f>COUNTIF('TUẦN 27-28'!$K$6:$K$657,'KT PHÒNG'!A112)</f>
        <v>0</v>
      </c>
      <c r="F112" s="5">
        <f>COUNTIF('TUẦN 27-28'!$L$6:$L$657,'KT PHÒNG'!A112)</f>
        <v>0</v>
      </c>
      <c r="G112" s="5">
        <f>COUNTIF('TUẦN 27-28'!$M$6:$M$657,'KT PHÒNG'!A112)</f>
        <v>0</v>
      </c>
      <c r="H112" s="5">
        <f>COUNTIF('TUẦN 27-28'!$N$6:$N$657,'KT PHÒNG'!A112)</f>
        <v>0</v>
      </c>
      <c r="I112" s="5">
        <f>COUNTIF('TUẦN 27-28'!$O$6:$O$657,'KT PHÒNG'!A112)</f>
        <v>0</v>
      </c>
      <c r="J112" s="5">
        <f>COUNTIF('TUẦN 27-28'!$P$6:$P$657,'KT PHÒNG'!A112)</f>
        <v>0</v>
      </c>
      <c r="K112" s="5">
        <f>COUNTIF('TUẦN 27-28'!$Q$6:$Q$657,'KT PHÒNG'!A112)</f>
        <v>0</v>
      </c>
      <c r="L112" s="5">
        <f>COUNTIF('TUẦN 27-28'!$R$6:$R$657,'KT PHÒNG'!A112)</f>
        <v>0</v>
      </c>
      <c r="M112" s="5">
        <f>COUNTIF('TUẦN 27-28'!$S$6:$S$657,'KT PHÒNG'!A112)</f>
        <v>0</v>
      </c>
      <c r="N112" s="5">
        <f>COUNTIF('TUẦN 27-28'!$T$6:$T$657,'KT PHÒNG'!A112)</f>
        <v>0</v>
      </c>
      <c r="O112" s="5">
        <f>COUNTIF('TUẦN 27-28'!$U$6:$U$657,'KT PHÒNG'!A112)</f>
        <v>0</v>
      </c>
      <c r="P112" s="5">
        <f>COUNTIF('TUẦN 27-28'!$V$5:$V$657,'KT PHÒNG'!A112)</f>
        <v>0</v>
      </c>
      <c r="Q112" s="5">
        <f>COUNTIF('TUẦN 27-28'!$W$8:$W$511,'KT PHÒNG'!A112)</f>
        <v>1</v>
      </c>
      <c r="R112" s="5">
        <f>COUNTIF('TUẦN 27-28'!$X$5:$X$657,'KT PHÒNG'!A112)</f>
        <v>0</v>
      </c>
      <c r="S112" s="5">
        <f>COUNTIF('TUẦN 27-28'!$Y$5:$Y$657,'KT PHÒNG'!A112)</f>
        <v>0</v>
      </c>
      <c r="T112" s="5">
        <f>COUNTIF('TUẦN 27-28'!$Z$5:$Z$657,'KT PHÒNG'!A112)</f>
        <v>2</v>
      </c>
      <c r="U112" s="5">
        <f>COUNTIF('TUẦN 27-28'!$AA$5:$AA$657,'KT PHÒNG'!A112)</f>
        <v>0</v>
      </c>
      <c r="V112" s="5">
        <f>COUNTIF('TUẦN 27-28'!$AB$8:$AB$529,'KT PHÒNG'!A112)</f>
        <v>0</v>
      </c>
    </row>
    <row r="113" spans="1:22" ht="28.5" customHeight="1">
      <c r="A113" s="7" t="s">
        <v>519</v>
      </c>
      <c r="B113" s="5">
        <f>COUNTIF('TUẦN 27-28'!$H$6:$H$657,'KT PHÒNG'!A113)</f>
        <v>1</v>
      </c>
      <c r="C113" s="5">
        <f>COUNTIF('TUẦN 27-28'!$I$6:$I$657,'KT PHÒNG'!A113)</f>
        <v>0</v>
      </c>
      <c r="D113" s="5">
        <f>COUNTIF('TUẦN 27-28'!$J$6:$J$657,'KT PHÒNG'!A113)</f>
        <v>0</v>
      </c>
      <c r="E113" s="5">
        <f>COUNTIF('TUẦN 27-28'!$K$6:$K$657,'KT PHÒNG'!A113)</f>
        <v>1</v>
      </c>
      <c r="F113" s="5">
        <f>COUNTIF('TUẦN 27-28'!$L$6:$L$657,'KT PHÒNG'!A113)</f>
        <v>1</v>
      </c>
      <c r="G113" s="5">
        <f>COUNTIF('TUẦN 27-28'!$M$6:$M$657,'KT PHÒNG'!A113)</f>
        <v>0</v>
      </c>
      <c r="H113" s="5">
        <f>COUNTIF('TUẦN 27-28'!$N$6:$N$657,'KT PHÒNG'!A113)</f>
        <v>0</v>
      </c>
      <c r="I113" s="5">
        <f>COUNTIF('TUẦN 27-28'!$O$6:$O$657,'KT PHÒNG'!A113)</f>
        <v>1</v>
      </c>
      <c r="J113" s="5">
        <f>COUNTIF('TUẦN 27-28'!$P$6:$P$657,'KT PHÒNG'!A113)</f>
        <v>0</v>
      </c>
      <c r="K113" s="5">
        <f>COUNTIF('TUẦN 27-28'!$Q$6:$Q$657,'KT PHÒNG'!A113)</f>
        <v>0</v>
      </c>
      <c r="L113" s="5">
        <f>COUNTIF('TUẦN 27-28'!$R$6:$R$657,'KT PHÒNG'!A113)</f>
        <v>1</v>
      </c>
      <c r="M113" s="5">
        <f>COUNTIF('TUẦN 27-28'!$S$6:$S$657,'KT PHÒNG'!A113)</f>
        <v>1</v>
      </c>
      <c r="N113" s="5">
        <f>COUNTIF('TUẦN 27-28'!$T$6:$T$657,'KT PHÒNG'!A113)</f>
        <v>0</v>
      </c>
      <c r="O113" s="5">
        <f>COUNTIF('TUẦN 27-28'!$U$6:$U$657,'KT PHÒNG'!A113)</f>
        <v>0</v>
      </c>
      <c r="P113" s="5">
        <f>COUNTIF('TUẦN 27-28'!$V$5:$V$657,'KT PHÒNG'!A113)</f>
        <v>0</v>
      </c>
      <c r="Q113" s="5">
        <f>COUNTIF('TUẦN 27-28'!$W$8:$W$511,'KT PHÒNG'!A113)</f>
        <v>0</v>
      </c>
      <c r="R113" s="5">
        <f>COUNTIF('TUẦN 27-28'!$X$5:$X$657,'KT PHÒNG'!A113)</f>
        <v>1</v>
      </c>
      <c r="S113" s="5">
        <f>COUNTIF('TUẦN 27-28'!$Y$5:$Y$657,'KT PHÒNG'!A113)</f>
        <v>0</v>
      </c>
      <c r="T113" s="5">
        <f>COUNTIF('TUẦN 27-28'!$Z$5:$Z$657,'KT PHÒNG'!A113)</f>
        <v>1</v>
      </c>
      <c r="U113" s="5">
        <f>COUNTIF('TUẦN 27-28'!$AA$5:$AA$657,'KT PHÒNG'!A113)</f>
        <v>0</v>
      </c>
      <c r="V113" s="5">
        <f>COUNTIF('TUẦN 27-28'!$AB$8:$AB$529,'KT PHÒNG'!A113)</f>
        <v>0</v>
      </c>
    </row>
    <row r="114" spans="1:22" ht="28.5" customHeight="1">
      <c r="A114" s="7" t="s">
        <v>517</v>
      </c>
      <c r="B114" s="5">
        <f>COUNTIF('TUẦN 27-28'!$H$6:$H$657,'KT PHÒNG'!A114)</f>
        <v>0</v>
      </c>
      <c r="C114" s="5">
        <f>COUNTIF('TUẦN 27-28'!$I$6:$I$657,'KT PHÒNG'!A114)</f>
        <v>0</v>
      </c>
      <c r="D114" s="5">
        <f>COUNTIF('TUẦN 27-28'!$J$6:$J$657,'KT PHÒNG'!A114)</f>
        <v>0</v>
      </c>
      <c r="E114" s="5">
        <f>COUNTIF('TUẦN 27-28'!$K$6:$K$657,'KT PHÒNG'!A114)</f>
        <v>0</v>
      </c>
      <c r="F114" s="5">
        <f>COUNTIF('TUẦN 27-28'!$L$6:$L$657,'KT PHÒNG'!A114)</f>
        <v>0</v>
      </c>
      <c r="G114" s="5">
        <f>COUNTIF('TUẦN 27-28'!$M$6:$M$657,'KT PHÒNG'!A114)</f>
        <v>0</v>
      </c>
      <c r="H114" s="5">
        <f>COUNTIF('TUẦN 27-28'!$N$6:$N$657,'KT PHÒNG'!A114)</f>
        <v>0</v>
      </c>
      <c r="I114" s="5">
        <f>COUNTIF('TUẦN 27-28'!$O$6:$O$657,'KT PHÒNG'!A114)</f>
        <v>0</v>
      </c>
      <c r="J114" s="5">
        <f>COUNTIF('TUẦN 27-28'!$P$6:$P$657,'KT PHÒNG'!A114)</f>
        <v>0</v>
      </c>
      <c r="K114" s="5">
        <f>COUNTIF('TUẦN 27-28'!$Q$6:$Q$657,'KT PHÒNG'!A114)</f>
        <v>0</v>
      </c>
      <c r="L114" s="5">
        <f>COUNTIF('TUẦN 27-28'!$R$6:$R$657,'KT PHÒNG'!A114)</f>
        <v>0</v>
      </c>
      <c r="M114" s="5">
        <f>COUNTIF('TUẦN 27-28'!$S$6:$S$657,'KT PHÒNG'!A114)</f>
        <v>0</v>
      </c>
      <c r="N114" s="5">
        <f>COUNTIF('TUẦN 27-28'!$T$6:$T$657,'KT PHÒNG'!A114)</f>
        <v>0</v>
      </c>
      <c r="O114" s="5">
        <f>COUNTIF('TUẦN 27-28'!$U$6:$U$657,'KT PHÒNG'!A114)</f>
        <v>0</v>
      </c>
      <c r="P114" s="5">
        <f>COUNTIF('TUẦN 27-28'!$V$5:$V$657,'KT PHÒNG'!A114)</f>
        <v>0</v>
      </c>
      <c r="Q114" s="5">
        <f>COUNTIF('TUẦN 27-28'!$W$8:$W$511,'KT PHÒNG'!A114)</f>
        <v>0</v>
      </c>
      <c r="R114" s="5">
        <f>COUNTIF('TUẦN 27-28'!$X$5:$X$657,'KT PHÒNG'!A114)</f>
        <v>0</v>
      </c>
      <c r="S114" s="5">
        <f>COUNTIF('TUẦN 27-28'!$Y$5:$Y$657,'KT PHÒNG'!A114)</f>
        <v>0</v>
      </c>
      <c r="T114" s="5">
        <f>COUNTIF('TUẦN 27-28'!$Z$5:$Z$657,'KT PHÒNG'!A114)</f>
        <v>0</v>
      </c>
      <c r="U114" s="5">
        <f>COUNTIF('TUẦN 27-28'!$AA$5:$AA$657,'KT PHÒNG'!A114)</f>
        <v>0</v>
      </c>
      <c r="V114" s="5">
        <f>COUNTIF('TUẦN 27-28'!$AB$8:$AB$529,'KT PHÒNG'!A114)</f>
        <v>0</v>
      </c>
    </row>
    <row r="115" spans="1:22" ht="28.5" customHeight="1">
      <c r="A115" s="7" t="s">
        <v>520</v>
      </c>
      <c r="B115" s="5">
        <f>COUNTIF('TUẦN 27-28'!$H$6:$H$657,'KT PHÒNG'!A115)</f>
        <v>0</v>
      </c>
      <c r="C115" s="5">
        <f>COUNTIF('TUẦN 27-28'!$I$6:$I$657,'KT PHÒNG'!A115)</f>
        <v>0</v>
      </c>
      <c r="D115" s="5">
        <f>COUNTIF('TUẦN 27-28'!$J$6:$J$657,'KT PHÒNG'!A115)</f>
        <v>0</v>
      </c>
      <c r="E115" s="5">
        <f>COUNTIF('TUẦN 27-28'!$K$6:$K$657,'KT PHÒNG'!A115)</f>
        <v>0</v>
      </c>
      <c r="F115" s="5">
        <f>COUNTIF('TUẦN 27-28'!$L$6:$L$657,'KT PHÒNG'!A115)</f>
        <v>0</v>
      </c>
      <c r="G115" s="5">
        <f>COUNTIF('TUẦN 27-28'!$M$6:$M$657,'KT PHÒNG'!A115)</f>
        <v>0</v>
      </c>
      <c r="H115" s="5">
        <f>COUNTIF('TUẦN 27-28'!$N$6:$N$657,'KT PHÒNG'!A115)</f>
        <v>0</v>
      </c>
      <c r="I115" s="5">
        <f>COUNTIF('TUẦN 27-28'!$O$6:$O$657,'KT PHÒNG'!A115)</f>
        <v>0</v>
      </c>
      <c r="J115" s="5">
        <f>COUNTIF('TUẦN 27-28'!$P$6:$P$657,'KT PHÒNG'!A115)</f>
        <v>0</v>
      </c>
      <c r="K115" s="5">
        <f>COUNTIF('TUẦN 27-28'!$Q$6:$Q$657,'KT PHÒNG'!A115)</f>
        <v>0</v>
      </c>
      <c r="L115" s="5">
        <f>COUNTIF('TUẦN 27-28'!$R$6:$R$657,'KT PHÒNG'!A115)</f>
        <v>0</v>
      </c>
      <c r="M115" s="5">
        <f>COUNTIF('TUẦN 27-28'!$S$6:$S$657,'KT PHÒNG'!A115)</f>
        <v>0</v>
      </c>
      <c r="N115" s="5">
        <f>COUNTIF('TUẦN 27-28'!$T$6:$T$657,'KT PHÒNG'!A115)</f>
        <v>0</v>
      </c>
      <c r="O115" s="5">
        <f>COUNTIF('TUẦN 27-28'!$U$6:$U$657,'KT PHÒNG'!A115)</f>
        <v>0</v>
      </c>
      <c r="P115" s="5">
        <f>COUNTIF('TUẦN 27-28'!$V$5:$V$657,'KT PHÒNG'!A115)</f>
        <v>0</v>
      </c>
      <c r="Q115" s="5">
        <f>COUNTIF('TUẦN 27-28'!$W$8:$W$511,'KT PHÒNG'!A115)</f>
        <v>0</v>
      </c>
      <c r="R115" s="5">
        <f>COUNTIF('TUẦN 27-28'!$X$5:$X$657,'KT PHÒNG'!A115)</f>
        <v>0</v>
      </c>
      <c r="S115" s="5">
        <f>COUNTIF('TUẦN 27-28'!$Y$5:$Y$657,'KT PHÒNG'!A115)</f>
        <v>0</v>
      </c>
      <c r="T115" s="5">
        <f>COUNTIF('TUẦN 27-28'!$Z$5:$Z$657,'KT PHÒNG'!A115)</f>
        <v>0</v>
      </c>
      <c r="U115" s="5">
        <f>COUNTIF('TUẦN 27-28'!$AA$5:$AA$657,'KT PHÒNG'!A115)</f>
        <v>0</v>
      </c>
      <c r="V115" s="5">
        <f>COUNTIF('TUẦN 27-28'!$AB$8:$AB$529,'KT PHÒNG'!A115)</f>
        <v>0</v>
      </c>
    </row>
    <row r="116" spans="1:22" ht="36" customHeight="1">
      <c r="A116" s="7" t="s">
        <v>248</v>
      </c>
      <c r="B116" s="5">
        <f>COUNTIF('TUẦN 27-28'!$H$6:$H$657,'KT PHÒNG'!A116)</f>
        <v>0</v>
      </c>
      <c r="C116" s="5">
        <f>COUNTIF('TUẦN 27-28'!$I$6:$I$657,'KT PHÒNG'!A116)</f>
        <v>0</v>
      </c>
      <c r="D116" s="5">
        <f>COUNTIF('TUẦN 27-28'!$J$6:$J$657,'KT PHÒNG'!A116)</f>
        <v>0</v>
      </c>
      <c r="E116" s="5">
        <f>COUNTIF('TUẦN 27-28'!$K$6:$K$657,'KT PHÒNG'!A116)</f>
        <v>0</v>
      </c>
      <c r="F116" s="5">
        <f>COUNTIF('TUẦN 27-28'!$L$6:$L$657,'KT PHÒNG'!A116)</f>
        <v>0</v>
      </c>
      <c r="G116" s="5">
        <f>COUNTIF('TUẦN 27-28'!$M$6:$M$657,'KT PHÒNG'!A116)</f>
        <v>0</v>
      </c>
      <c r="H116" s="5">
        <f>COUNTIF('TUẦN 27-28'!$N$6:$N$657,'KT PHÒNG'!A116)</f>
        <v>0</v>
      </c>
      <c r="I116" s="5">
        <f>COUNTIF('TUẦN 27-28'!$O$6:$O$657,'KT PHÒNG'!A116)</f>
        <v>0</v>
      </c>
      <c r="J116" s="5">
        <f>COUNTIF('TUẦN 27-28'!$P$6:$P$657,'KT PHÒNG'!A116)</f>
        <v>0</v>
      </c>
      <c r="K116" s="5">
        <f>COUNTIF('TUẦN 27-28'!$Q$6:$Q$657,'KT PHÒNG'!A116)</f>
        <v>0</v>
      </c>
      <c r="L116" s="5">
        <f>COUNTIF('TUẦN 27-28'!$R$6:$R$657,'KT PHÒNG'!A116)</f>
        <v>0</v>
      </c>
      <c r="M116" s="5">
        <f>COUNTIF('TUẦN 27-28'!$S$6:$S$657,'KT PHÒNG'!A116)</f>
        <v>0</v>
      </c>
      <c r="N116" s="5">
        <f>COUNTIF('TUẦN 27-28'!$T$6:$T$657,'KT PHÒNG'!A116)</f>
        <v>0</v>
      </c>
      <c r="O116" s="5">
        <f>COUNTIF('TUẦN 27-28'!$U$6:$U$657,'KT PHÒNG'!A116)</f>
        <v>0</v>
      </c>
      <c r="P116" s="5">
        <f>COUNTIF('TUẦN 27-28'!$V$5:$V$657,'KT PHÒNG'!A116)</f>
        <v>0</v>
      </c>
      <c r="Q116" s="5">
        <f>COUNTIF('TUẦN 27-28'!$W$8:$W$511,'KT PHÒNG'!A116)</f>
        <v>0</v>
      </c>
      <c r="R116" s="5">
        <f>COUNTIF('TUẦN 27-28'!$X$5:$X$657,'KT PHÒNG'!A116)</f>
        <v>0</v>
      </c>
      <c r="S116" s="5">
        <f>COUNTIF('TUẦN 27-28'!$Y$5:$Y$657,'KT PHÒNG'!A116)</f>
        <v>0</v>
      </c>
      <c r="T116" s="5">
        <f>COUNTIF('TUẦN 27-28'!$Z$5:$Z$657,'KT PHÒNG'!A116)</f>
        <v>0</v>
      </c>
      <c r="U116" s="5">
        <f>COUNTIF('TUẦN 27-28'!$AA$5:$AA$657,'KT PHÒNG'!A116)</f>
        <v>0</v>
      </c>
      <c r="V116" s="5">
        <f>COUNTIF('TUẦN 27-28'!$AB$8:$AB$529,'KT PHÒNG'!A116)</f>
        <v>0</v>
      </c>
    </row>
    <row r="117" spans="1:22" ht="25.5" customHeight="1">
      <c r="A117" s="7" t="s">
        <v>249</v>
      </c>
      <c r="B117" s="5">
        <f>COUNTIF('TUẦN 27-28'!$H$6:$H$657,'KT PHÒNG'!A117)</f>
        <v>1</v>
      </c>
      <c r="C117" s="5">
        <f>COUNTIF('TUẦN 27-28'!$I$6:$I$657,'KT PHÒNG'!A117)</f>
        <v>0</v>
      </c>
      <c r="D117" s="5">
        <f>COUNTIF('TUẦN 27-28'!$J$6:$J$657,'KT PHÒNG'!A117)</f>
        <v>1</v>
      </c>
      <c r="E117" s="5">
        <f>COUNTIF('TUẦN 27-28'!$K$6:$K$657,'KT PHÒNG'!A117)</f>
        <v>1</v>
      </c>
      <c r="F117" s="5">
        <f>COUNTIF('TUẦN 27-28'!$L$6:$L$657,'KT PHÒNG'!A117)</f>
        <v>0</v>
      </c>
      <c r="G117" s="5">
        <f>COUNTIF('TUẦN 27-28'!$M$6:$M$657,'KT PHÒNG'!A117)</f>
        <v>0</v>
      </c>
      <c r="H117" s="5">
        <f>COUNTIF('TUẦN 27-28'!$N$6:$N$657,'KT PHÒNG'!A117)</f>
        <v>0</v>
      </c>
      <c r="I117" s="5">
        <f>COUNTIF('TUẦN 27-28'!$O$6:$O$657,'KT PHÒNG'!A117)</f>
        <v>1</v>
      </c>
      <c r="J117" s="5">
        <f>COUNTIF('TUẦN 27-28'!$P$6:$P$657,'KT PHÒNG'!A117)</f>
        <v>1</v>
      </c>
      <c r="K117" s="5">
        <f>COUNTIF('TUẦN 27-28'!$Q$6:$Q$657,'KT PHÒNG'!A117)</f>
        <v>1</v>
      </c>
      <c r="L117" s="5">
        <f>COUNTIF('TUẦN 27-28'!$R$6:$R$657,'KT PHÒNG'!A117)</f>
        <v>1</v>
      </c>
      <c r="M117" s="5">
        <f>COUNTIF('TUẦN 27-28'!$S$6:$S$657,'KT PHÒNG'!A117)</f>
        <v>0</v>
      </c>
      <c r="N117" s="5">
        <f>COUNTIF('TUẦN 27-28'!$T$6:$T$657,'KT PHÒNG'!A117)</f>
        <v>0</v>
      </c>
      <c r="O117" s="5">
        <f>COUNTIF('TUẦN 27-28'!$U$6:$U$657,'KT PHÒNG'!A117)</f>
        <v>0</v>
      </c>
      <c r="P117" s="5">
        <f>COUNTIF('TUẦN 27-28'!$V$5:$V$657,'KT PHÒNG'!A117)</f>
        <v>1</v>
      </c>
      <c r="Q117" s="5">
        <f>COUNTIF('TUẦN 27-28'!$W$8:$W$511,'KT PHÒNG'!A117)</f>
        <v>1</v>
      </c>
      <c r="R117" s="5">
        <f>COUNTIF('TUẦN 27-28'!$X$5:$X$657,'KT PHÒNG'!A117)</f>
        <v>1</v>
      </c>
      <c r="S117" s="5">
        <f>COUNTIF('TUẦN 27-28'!$Y$5:$Y$657,'KT PHÒNG'!A117)</f>
        <v>1</v>
      </c>
      <c r="T117" s="5">
        <f>COUNTIF('TUẦN 27-28'!$Z$5:$Z$657,'KT PHÒNG'!A117)</f>
        <v>0</v>
      </c>
      <c r="U117" s="5">
        <f>COUNTIF('TUẦN 27-28'!$AA$5:$AA$657,'KT PHÒNG'!A117)</f>
        <v>0</v>
      </c>
      <c r="V117" s="5">
        <f>COUNTIF('TUẦN 27-28'!$AB$8:$AB$529,'KT PHÒNG'!A117)</f>
        <v>0</v>
      </c>
    </row>
    <row r="118" spans="1:22">
      <c r="A118" s="7" t="s">
        <v>250</v>
      </c>
      <c r="B118" s="5">
        <f>COUNTIF('TUẦN 27-28'!$H$6:$H$657,'KT PHÒNG'!A118)</f>
        <v>0</v>
      </c>
      <c r="C118" s="5">
        <f>COUNTIF('TUẦN 27-28'!$I$6:$I$657,'KT PHÒNG'!A118)</f>
        <v>1</v>
      </c>
      <c r="D118" s="5">
        <f>COUNTIF('TUẦN 27-28'!$J$6:$J$657,'KT PHÒNG'!A118)</f>
        <v>1</v>
      </c>
      <c r="E118" s="5">
        <f>COUNTIF('TUẦN 27-28'!$K$6:$K$657,'KT PHÒNG'!A118)</f>
        <v>1</v>
      </c>
      <c r="F118" s="5">
        <f>COUNTIF('TUẦN 27-28'!$L$6:$L$657,'KT PHÒNG'!A118)</f>
        <v>0</v>
      </c>
      <c r="G118" s="5">
        <f>COUNTIF('TUẦN 27-28'!$M$6:$M$657,'KT PHÒNG'!A118)</f>
        <v>0</v>
      </c>
      <c r="H118" s="5">
        <f>COUNTIF('TUẦN 27-28'!$N$6:$N$657,'KT PHÒNG'!A118)</f>
        <v>0</v>
      </c>
      <c r="I118" s="5">
        <f>COUNTIF('TUẦN 27-28'!$O$6:$O$657,'KT PHÒNG'!A118)</f>
        <v>0</v>
      </c>
      <c r="J118" s="5">
        <f>COUNTIF('TUẦN 27-28'!$P$6:$P$657,'KT PHÒNG'!A118)</f>
        <v>1</v>
      </c>
      <c r="K118" s="5">
        <f>COUNTIF('TUẦN 27-28'!$Q$6:$Q$657,'KT PHÒNG'!A118)</f>
        <v>2</v>
      </c>
      <c r="L118" s="5">
        <f>COUNTIF('TUẦN 27-28'!$R$6:$R$657,'KT PHÒNG'!A118)</f>
        <v>1</v>
      </c>
      <c r="M118" s="5">
        <f>COUNTIF('TUẦN 27-28'!$S$6:$S$657,'KT PHÒNG'!A118)</f>
        <v>1</v>
      </c>
      <c r="N118" s="5">
        <f>COUNTIF('TUẦN 27-28'!$T$6:$T$657,'KT PHÒNG'!A118)</f>
        <v>0</v>
      </c>
      <c r="O118" s="5">
        <f>COUNTIF('TUẦN 27-28'!$U$6:$U$657,'KT PHÒNG'!A118)</f>
        <v>0</v>
      </c>
      <c r="P118" s="5">
        <f>COUNTIF('TUẦN 27-28'!$V$5:$V$657,'KT PHÒNG'!A118)</f>
        <v>2</v>
      </c>
      <c r="Q118" s="5">
        <f>COUNTIF('TUẦN 27-28'!$W$8:$W$511,'KT PHÒNG'!A118)</f>
        <v>2</v>
      </c>
      <c r="R118" s="5">
        <f>COUNTIF('TUẦN 27-28'!$X$5:$X$657,'KT PHÒNG'!A118)</f>
        <v>1</v>
      </c>
      <c r="S118" s="5">
        <f>COUNTIF('TUẦN 27-28'!$Y$5:$Y$657,'KT PHÒNG'!A118)</f>
        <v>1</v>
      </c>
      <c r="T118" s="5">
        <f>COUNTIF('TUẦN 27-28'!$Z$5:$Z$657,'KT PHÒNG'!A118)</f>
        <v>0</v>
      </c>
      <c r="U118" s="5">
        <f>COUNTIF('TUẦN 27-28'!$AA$5:$AA$657,'KT PHÒNG'!A118)</f>
        <v>0</v>
      </c>
      <c r="V118" s="5">
        <f>COUNTIF('TUẦN 27-28'!$AB$8:$AB$529,'KT PHÒNG'!A118)</f>
        <v>0</v>
      </c>
    </row>
    <row r="119" spans="1:22">
      <c r="A119" s="7" t="s">
        <v>71</v>
      </c>
      <c r="B119" s="5">
        <f>COUNTIF('TUẦN 27-28'!$H$6:$H$657,'KT PHÒNG'!A119)</f>
        <v>0</v>
      </c>
      <c r="C119" s="5">
        <f>COUNTIF('TUẦN 27-28'!$I$6:$I$657,'KT PHÒNG'!A119)</f>
        <v>0</v>
      </c>
      <c r="D119" s="5">
        <f>COUNTIF('TUẦN 27-28'!$J$6:$J$657,'KT PHÒNG'!A119)</f>
        <v>1</v>
      </c>
      <c r="E119" s="5">
        <f>COUNTIF('TUẦN 27-28'!$K$6:$K$657,'KT PHÒNG'!A119)</f>
        <v>1</v>
      </c>
      <c r="F119" s="5">
        <f>COUNTIF('TUẦN 27-28'!$L$6:$L$657,'KT PHÒNG'!A119)</f>
        <v>1</v>
      </c>
      <c r="G119" s="5">
        <f>COUNTIF('TUẦN 27-28'!$M$6:$M$657,'KT PHÒNG'!A119)</f>
        <v>0</v>
      </c>
      <c r="H119" s="5">
        <f>COUNTIF('TUẦN 27-28'!$N$6:$N$657,'KT PHÒNG'!A119)</f>
        <v>0</v>
      </c>
      <c r="I119" s="5">
        <f>COUNTIF('TUẦN 27-28'!$O$6:$O$657,'KT PHÒNG'!A119)</f>
        <v>1</v>
      </c>
      <c r="J119" s="5">
        <f>COUNTIF('TUẦN 27-28'!$P$6:$P$657,'KT PHÒNG'!A119)</f>
        <v>1</v>
      </c>
      <c r="K119" s="5">
        <f>COUNTIF('TUẦN 27-28'!$Q$6:$Q$657,'KT PHÒNG'!A119)</f>
        <v>1</v>
      </c>
      <c r="L119" s="5">
        <f>COUNTIF('TUẦN 27-28'!$R$6:$R$657,'KT PHÒNG'!A119)</f>
        <v>0</v>
      </c>
      <c r="M119" s="5">
        <f>COUNTIF('TUẦN 27-28'!$S$6:$S$657,'KT PHÒNG'!A119)</f>
        <v>0</v>
      </c>
      <c r="N119" s="5">
        <f>COUNTIF('TUẦN 27-28'!$T$6:$T$657,'KT PHÒNG'!A119)</f>
        <v>0</v>
      </c>
      <c r="O119" s="5">
        <f>COUNTIF('TUẦN 27-28'!$U$6:$U$657,'KT PHÒNG'!A119)</f>
        <v>0</v>
      </c>
      <c r="P119" s="5">
        <f>COUNTIF('TUẦN 27-28'!$V$5:$V$657,'KT PHÒNG'!A119)</f>
        <v>0</v>
      </c>
      <c r="Q119" s="5">
        <f>COUNTIF('TUẦN 27-28'!$W$8:$W$511,'KT PHÒNG'!A119)</f>
        <v>1</v>
      </c>
      <c r="R119" s="5">
        <f>COUNTIF('TUẦN 27-28'!$X$5:$X$657,'KT PHÒNG'!A119)</f>
        <v>1</v>
      </c>
      <c r="S119" s="5">
        <f>COUNTIF('TUẦN 27-28'!$Y$5:$Y$657,'KT PHÒNG'!A119)</f>
        <v>1</v>
      </c>
      <c r="T119" s="5">
        <f>COUNTIF('TUẦN 27-28'!$Z$5:$Z$657,'KT PHÒNG'!A119)</f>
        <v>1</v>
      </c>
      <c r="U119" s="5">
        <f>COUNTIF('TUẦN 27-28'!$AA$5:$AA$657,'KT PHÒNG'!A119)</f>
        <v>0</v>
      </c>
      <c r="V119" s="5">
        <f>COUNTIF('TUẦN 27-28'!$AB$8:$AB$529,'KT PHÒNG'!A119)</f>
        <v>0</v>
      </c>
    </row>
    <row r="120" spans="1:22">
      <c r="A120" s="7" t="s">
        <v>102</v>
      </c>
      <c r="B120" s="5">
        <f>COUNTIF('TUẦN 27-28'!$H$6:$H$657,'KT PHÒNG'!A120)</f>
        <v>0</v>
      </c>
      <c r="C120" s="5">
        <f>COUNTIF('TUẦN 27-28'!$I$6:$I$657,'KT PHÒNG'!A120)</f>
        <v>0</v>
      </c>
      <c r="D120" s="5">
        <f>COUNTIF('TUẦN 27-28'!$J$6:$J$657,'KT PHÒNG'!A120)</f>
        <v>0</v>
      </c>
      <c r="E120" s="5">
        <f>COUNTIF('TUẦN 27-28'!$K$6:$K$657,'KT PHÒNG'!A120)</f>
        <v>0</v>
      </c>
      <c r="F120" s="5">
        <f>COUNTIF('TUẦN 27-28'!$L$6:$L$657,'KT PHÒNG'!A120)</f>
        <v>0</v>
      </c>
      <c r="G120" s="5">
        <f>COUNTIF('TUẦN 27-28'!$M$6:$M$657,'KT PHÒNG'!A120)</f>
        <v>0</v>
      </c>
      <c r="H120" s="5">
        <f>COUNTIF('TUẦN 27-28'!$N$6:$N$657,'KT PHÒNG'!A120)</f>
        <v>0</v>
      </c>
      <c r="I120" s="5">
        <f>COUNTIF('TUẦN 27-28'!$O$6:$O$657,'KT PHÒNG'!A120)</f>
        <v>0</v>
      </c>
      <c r="J120" s="5">
        <f>COUNTIF('TUẦN 27-28'!$P$6:$P$657,'KT PHÒNG'!A120)</f>
        <v>0</v>
      </c>
      <c r="K120" s="5">
        <f>COUNTIF('TUẦN 27-28'!$Q$6:$Q$657,'KT PHÒNG'!A120)</f>
        <v>0</v>
      </c>
      <c r="L120" s="5">
        <f>COUNTIF('TUẦN 27-28'!$R$6:$R$657,'KT PHÒNG'!A120)</f>
        <v>0</v>
      </c>
      <c r="M120" s="5">
        <f>COUNTIF('TUẦN 27-28'!$S$6:$S$657,'KT PHÒNG'!A120)</f>
        <v>0</v>
      </c>
      <c r="N120" s="5">
        <f>COUNTIF('TUẦN 27-28'!$T$6:$T$657,'KT PHÒNG'!A120)</f>
        <v>0</v>
      </c>
      <c r="O120" s="5">
        <f>COUNTIF('TUẦN 27-28'!$U$6:$U$657,'KT PHÒNG'!A120)</f>
        <v>0</v>
      </c>
      <c r="P120" s="5">
        <f>COUNTIF('TUẦN 27-28'!$V$5:$V$657,'KT PHÒNG'!A120)</f>
        <v>0</v>
      </c>
      <c r="Q120" s="5">
        <f>COUNTIF('TUẦN 27-28'!$W$8:$W$511,'KT PHÒNG'!A120)</f>
        <v>0</v>
      </c>
      <c r="R120" s="5">
        <f>COUNTIF('TUẦN 27-28'!$X$5:$X$657,'KT PHÒNG'!A120)</f>
        <v>0</v>
      </c>
      <c r="S120" s="5">
        <f>COUNTIF('TUẦN 27-28'!$Y$5:$Y$657,'KT PHÒNG'!A120)</f>
        <v>0</v>
      </c>
      <c r="T120" s="5">
        <f>COUNTIF('TUẦN 27-28'!$Z$5:$Z$657,'KT PHÒNG'!A120)</f>
        <v>0</v>
      </c>
      <c r="U120" s="5">
        <f>COUNTIF('TUẦN 27-28'!$AA$5:$AA$657,'KT PHÒNG'!A120)</f>
        <v>0</v>
      </c>
      <c r="V120" s="5">
        <f>COUNTIF('TUẦN 27-28'!$AB$8:$AB$529,'KT PHÒNG'!A120)</f>
        <v>0</v>
      </c>
    </row>
    <row r="121" spans="1:22" ht="27" customHeight="1">
      <c r="A121" s="7" t="s">
        <v>104</v>
      </c>
      <c r="B121" s="5">
        <f>COUNTIF('TUẦN 27-28'!$H$6:$H$657,'KT PHÒNG'!A121)</f>
        <v>0</v>
      </c>
      <c r="C121" s="5">
        <f>COUNTIF('TUẦN 27-28'!$I$6:$I$657,'KT PHÒNG'!A121)</f>
        <v>2</v>
      </c>
      <c r="D121" s="5">
        <f>COUNTIF('TUẦN 27-28'!$J$6:$J$657,'KT PHÒNG'!A121)</f>
        <v>2</v>
      </c>
      <c r="E121" s="5">
        <f>COUNTIF('TUẦN 27-28'!$K$6:$K$657,'KT PHÒNG'!A121)</f>
        <v>1</v>
      </c>
      <c r="F121" s="5">
        <f>COUNTIF('TUẦN 27-28'!$L$6:$L$657,'KT PHÒNG'!A121)</f>
        <v>1</v>
      </c>
      <c r="G121" s="5">
        <f>COUNTIF('TUẦN 27-28'!$M$6:$M$657,'KT PHÒNG'!A121)</f>
        <v>0</v>
      </c>
      <c r="H121" s="5">
        <f>COUNTIF('TUẦN 27-28'!$N$6:$N$657,'KT PHÒNG'!A121)</f>
        <v>0</v>
      </c>
      <c r="I121" s="5">
        <f>COUNTIF('TUẦN 27-28'!$O$6:$O$657,'KT PHÒNG'!A121)</f>
        <v>2</v>
      </c>
      <c r="J121" s="5">
        <f>COUNTIF('TUẦN 27-28'!$P$6:$P$657,'KT PHÒNG'!A121)</f>
        <v>1</v>
      </c>
      <c r="K121" s="5">
        <f>COUNTIF('TUẦN 27-28'!$Q$6:$Q$657,'KT PHÒNG'!A121)</f>
        <v>2</v>
      </c>
      <c r="L121" s="5">
        <f>COUNTIF('TUẦN 27-28'!$R$6:$R$657,'KT PHÒNG'!A121)</f>
        <v>2</v>
      </c>
      <c r="M121" s="5">
        <f>COUNTIF('TUẦN 27-28'!$S$6:$S$657,'KT PHÒNG'!A121)</f>
        <v>1</v>
      </c>
      <c r="N121" s="5">
        <f>COUNTIF('TUẦN 27-28'!$T$6:$T$657,'KT PHÒNG'!A121)</f>
        <v>0</v>
      </c>
      <c r="O121" s="5">
        <f>COUNTIF('TUẦN 27-28'!$U$6:$U$657,'KT PHÒNG'!A121)</f>
        <v>0</v>
      </c>
      <c r="P121" s="5">
        <f>COUNTIF('TUẦN 27-28'!$V$5:$V$657,'KT PHÒNG'!A121)</f>
        <v>0</v>
      </c>
      <c r="Q121" s="5">
        <f>COUNTIF('TUẦN 27-28'!$W$8:$W$511,'KT PHÒNG'!A121)</f>
        <v>2</v>
      </c>
      <c r="R121" s="5">
        <f>COUNTIF('TUẦN 27-28'!$X$5:$X$657,'KT PHÒNG'!A121)</f>
        <v>2</v>
      </c>
      <c r="S121" s="5">
        <f>COUNTIF('TUẦN 27-28'!$Y$5:$Y$657,'KT PHÒNG'!A121)</f>
        <v>1</v>
      </c>
      <c r="T121" s="5">
        <f>COUNTIF('TUẦN 27-28'!$Z$5:$Z$657,'KT PHÒNG'!A121)</f>
        <v>1</v>
      </c>
      <c r="U121" s="5">
        <f>COUNTIF('TUẦN 27-28'!$AA$5:$AA$657,'KT PHÒNG'!A121)</f>
        <v>0</v>
      </c>
      <c r="V121" s="5">
        <f>COUNTIF('TUẦN 27-28'!$AB$8:$AB$529,'KT PHÒNG'!A121)</f>
        <v>0</v>
      </c>
    </row>
    <row r="122" spans="1:22">
      <c r="A122" s="7" t="s">
        <v>251</v>
      </c>
      <c r="B122" s="5">
        <f>COUNTIF('TUẦN 27-28'!$H$6:$H$657,'KT PHÒNG'!A122)</f>
        <v>0</v>
      </c>
      <c r="C122" s="5">
        <f>COUNTIF('TUẦN 27-28'!$I$6:$I$657,'KT PHÒNG'!A122)</f>
        <v>0</v>
      </c>
      <c r="D122" s="5">
        <f>COUNTIF('TUẦN 27-28'!$J$6:$J$657,'KT PHÒNG'!A122)</f>
        <v>0</v>
      </c>
      <c r="E122" s="5">
        <f>COUNTIF('TUẦN 27-28'!$K$6:$K$657,'KT PHÒNG'!A122)</f>
        <v>0</v>
      </c>
      <c r="F122" s="5">
        <f>COUNTIF('TUẦN 27-28'!$L$6:$L$657,'KT PHÒNG'!A122)</f>
        <v>0</v>
      </c>
      <c r="G122" s="5">
        <f>COUNTIF('TUẦN 27-28'!$M$6:$M$657,'KT PHÒNG'!A122)</f>
        <v>0</v>
      </c>
      <c r="H122" s="5">
        <f>COUNTIF('TUẦN 27-28'!$N$6:$N$657,'KT PHÒNG'!A122)</f>
        <v>0</v>
      </c>
      <c r="I122" s="5">
        <f>COUNTIF('TUẦN 27-28'!$O$6:$O$657,'KT PHÒNG'!A122)</f>
        <v>0</v>
      </c>
      <c r="J122" s="5">
        <f>COUNTIF('TUẦN 27-28'!$P$6:$P$657,'KT PHÒNG'!A122)</f>
        <v>0</v>
      </c>
      <c r="K122" s="5">
        <f>COUNTIF('TUẦN 27-28'!$Q$6:$Q$657,'KT PHÒNG'!A122)</f>
        <v>0</v>
      </c>
      <c r="L122" s="5">
        <f>COUNTIF('TUẦN 27-28'!$R$6:$R$657,'KT PHÒNG'!A122)</f>
        <v>0</v>
      </c>
      <c r="M122" s="5">
        <f>COUNTIF('TUẦN 27-28'!$S$6:$S$657,'KT PHÒNG'!A122)</f>
        <v>0</v>
      </c>
      <c r="N122" s="5">
        <f>COUNTIF('TUẦN 27-28'!$T$6:$T$657,'KT PHÒNG'!A122)</f>
        <v>0</v>
      </c>
      <c r="O122" s="5">
        <f>COUNTIF('TUẦN 27-28'!$U$6:$U$657,'KT PHÒNG'!A122)</f>
        <v>0</v>
      </c>
      <c r="P122" s="5">
        <f>COUNTIF('TUẦN 27-28'!$V$5:$V$657,'KT PHÒNG'!A122)</f>
        <v>0</v>
      </c>
      <c r="Q122" s="5">
        <f>COUNTIF('TUẦN 27-28'!$W$8:$W$511,'KT PHÒNG'!A122)</f>
        <v>0</v>
      </c>
      <c r="R122" s="5">
        <f>COUNTIF('TUẦN 27-28'!$X$5:$X$657,'KT PHÒNG'!A122)</f>
        <v>0</v>
      </c>
      <c r="S122" s="5">
        <f>COUNTIF('TUẦN 27-28'!$Y$5:$Y$657,'KT PHÒNG'!A122)</f>
        <v>0</v>
      </c>
      <c r="T122" s="5">
        <f>COUNTIF('TUẦN 27-28'!$Z$5:$Z$657,'KT PHÒNG'!A122)</f>
        <v>0</v>
      </c>
      <c r="U122" s="5">
        <f>COUNTIF('TUẦN 27-28'!$AA$5:$AA$657,'KT PHÒNG'!A122)</f>
        <v>0</v>
      </c>
      <c r="V122" s="5">
        <f>COUNTIF('TUẦN 27-28'!$AB$8:$AB$529,'KT PHÒNG'!A122)</f>
        <v>0</v>
      </c>
    </row>
    <row r="123" spans="1:22" ht="21.75" customHeight="1">
      <c r="A123" s="7" t="s">
        <v>449</v>
      </c>
      <c r="B123" s="5">
        <f>COUNTIF('TUẦN 27-28'!$H$6:$H$657,'KT PHÒNG'!A123)</f>
        <v>1</v>
      </c>
      <c r="C123" s="5">
        <f>COUNTIF('TUẦN 27-28'!$I$6:$I$657,'KT PHÒNG'!A123)</f>
        <v>1</v>
      </c>
      <c r="D123" s="5">
        <f>COUNTIF('TUẦN 27-28'!$J$6:$J$657,'KT PHÒNG'!A123)</f>
        <v>1</v>
      </c>
      <c r="E123" s="5">
        <f>COUNTIF('TUẦN 27-28'!$K$6:$K$657,'KT PHÒNG'!A123)</f>
        <v>0</v>
      </c>
      <c r="F123" s="5">
        <f>COUNTIF('TUẦN 27-28'!$L$6:$L$657,'KT PHÒNG'!A123)</f>
        <v>1</v>
      </c>
      <c r="G123" s="5">
        <f>COUNTIF('TUẦN 27-28'!$M$6:$M$657,'KT PHÒNG'!A123)</f>
        <v>0</v>
      </c>
      <c r="H123" s="5">
        <f>COUNTIF('TUẦN 27-28'!$N$6:$N$657,'KT PHÒNG'!A123)</f>
        <v>0</v>
      </c>
      <c r="I123" s="5">
        <f>COUNTIF('TUẦN 27-28'!$O$6:$O$657,'KT PHÒNG'!A123)</f>
        <v>1</v>
      </c>
      <c r="J123" s="5">
        <f>COUNTIF('TUẦN 27-28'!$P$6:$P$657,'KT PHÒNG'!A123)</f>
        <v>0</v>
      </c>
      <c r="K123" s="5">
        <f>COUNTIF('TUẦN 27-28'!$Q$6:$Q$657,'KT PHÒNG'!A123)</f>
        <v>1</v>
      </c>
      <c r="L123" s="5">
        <f>COUNTIF('TUẦN 27-28'!$R$6:$R$657,'KT PHÒNG'!A123)</f>
        <v>1</v>
      </c>
      <c r="M123" s="5">
        <f>COUNTIF('TUẦN 27-28'!$S$6:$S$657,'KT PHÒNG'!A123)</f>
        <v>1</v>
      </c>
      <c r="N123" s="5">
        <f>COUNTIF('TUẦN 27-28'!$T$6:$T$657,'KT PHÒNG'!A123)</f>
        <v>0</v>
      </c>
      <c r="O123" s="5">
        <f>COUNTIF('TUẦN 27-28'!$U$6:$U$657,'KT PHÒNG'!A123)</f>
        <v>0</v>
      </c>
      <c r="P123" s="5">
        <f>COUNTIF('TUẦN 27-28'!$V$5:$V$657,'KT PHÒNG'!A123)</f>
        <v>1</v>
      </c>
      <c r="Q123" s="5">
        <f>COUNTIF('TUẦN 27-28'!$W$8:$W$511,'KT PHÒNG'!A123)</f>
        <v>1</v>
      </c>
      <c r="R123" s="5">
        <f>COUNTIF('TUẦN 27-28'!$X$5:$X$657,'KT PHÒNG'!A123)</f>
        <v>1</v>
      </c>
      <c r="S123" s="5">
        <f>COUNTIF('TUẦN 27-28'!$Y$5:$Y$657,'KT PHÒNG'!A123)</f>
        <v>1</v>
      </c>
      <c r="T123" s="5">
        <f>COUNTIF('TUẦN 27-28'!$Z$5:$Z$657,'KT PHÒNG'!A123)</f>
        <v>1</v>
      </c>
      <c r="U123" s="5">
        <f>COUNTIF('TUẦN 27-28'!$AA$5:$AA$657,'KT PHÒNG'!A123)</f>
        <v>0</v>
      </c>
      <c r="V123" s="5">
        <f>COUNTIF('TUẦN 27-28'!$AB$8:$AB$529,'KT PHÒNG'!A123)</f>
        <v>0</v>
      </c>
    </row>
    <row r="124" spans="1:22">
      <c r="A124" s="7" t="s">
        <v>450</v>
      </c>
      <c r="B124" s="5">
        <f>COUNTIF('TUẦN 27-28'!$H$6:$H$657,'KT PHÒNG'!A124)</f>
        <v>0</v>
      </c>
      <c r="C124" s="5">
        <f>COUNTIF('TUẦN 27-28'!$I$6:$I$657,'KT PHÒNG'!A124)</f>
        <v>0</v>
      </c>
      <c r="D124" s="5">
        <f>COUNTIF('TUẦN 27-28'!$J$6:$J$657,'KT PHÒNG'!A124)</f>
        <v>0</v>
      </c>
      <c r="E124" s="5">
        <f>COUNTIF('TUẦN 27-28'!$K$6:$K$657,'KT PHÒNG'!A124)</f>
        <v>0</v>
      </c>
      <c r="F124" s="5">
        <f>COUNTIF('TUẦN 27-28'!$L$6:$L$657,'KT PHÒNG'!A124)</f>
        <v>0</v>
      </c>
      <c r="G124" s="5">
        <f>COUNTIF('TUẦN 27-28'!$M$6:$M$657,'KT PHÒNG'!A124)</f>
        <v>0</v>
      </c>
      <c r="H124" s="5">
        <f>COUNTIF('TUẦN 27-28'!$N$6:$N$657,'KT PHÒNG'!A124)</f>
        <v>0</v>
      </c>
      <c r="I124" s="5">
        <f>COUNTIF('TUẦN 27-28'!$O$6:$O$657,'KT PHÒNG'!A124)</f>
        <v>0</v>
      </c>
      <c r="J124" s="5">
        <f>COUNTIF('TUẦN 27-28'!$P$6:$P$657,'KT PHÒNG'!A124)</f>
        <v>0</v>
      </c>
      <c r="K124" s="5">
        <f>COUNTIF('TUẦN 27-28'!$Q$6:$Q$657,'KT PHÒNG'!A124)</f>
        <v>0</v>
      </c>
      <c r="L124" s="5">
        <f>COUNTIF('TUẦN 27-28'!$R$6:$R$657,'KT PHÒNG'!A124)</f>
        <v>0</v>
      </c>
      <c r="M124" s="5">
        <f>COUNTIF('TUẦN 27-28'!$S$6:$S$657,'KT PHÒNG'!A124)</f>
        <v>0</v>
      </c>
      <c r="N124" s="5">
        <f>COUNTIF('TUẦN 27-28'!$T$6:$T$657,'KT PHÒNG'!A124)</f>
        <v>0</v>
      </c>
      <c r="O124" s="5">
        <f>COUNTIF('TUẦN 27-28'!$U$6:$U$657,'KT PHÒNG'!A124)</f>
        <v>0</v>
      </c>
      <c r="P124" s="5">
        <f>COUNTIF('TUẦN 27-28'!$V$5:$V$657,'KT PHÒNG'!A124)</f>
        <v>0</v>
      </c>
      <c r="Q124" s="5">
        <f>COUNTIF('TUẦN 27-28'!$W$8:$W$511,'KT PHÒNG'!A124)</f>
        <v>0</v>
      </c>
      <c r="R124" s="5">
        <f>COUNTIF('TUẦN 27-28'!$X$5:$X$657,'KT PHÒNG'!A124)</f>
        <v>0</v>
      </c>
      <c r="S124" s="5">
        <f>COUNTIF('TUẦN 27-28'!$Y$5:$Y$657,'KT PHÒNG'!A124)</f>
        <v>0</v>
      </c>
      <c r="T124" s="5">
        <f>COUNTIF('TUẦN 27-28'!$Z$5:$Z$657,'KT PHÒNG'!A124)</f>
        <v>0</v>
      </c>
      <c r="U124" s="5">
        <f>COUNTIF('TUẦN 27-28'!$AA$5:$AA$657,'KT PHÒNG'!A124)</f>
        <v>0</v>
      </c>
      <c r="V124" s="5">
        <f>COUNTIF('TUẦN 27-28'!$AB$8:$AB$529,'KT PHÒNG'!A124)</f>
        <v>0</v>
      </c>
    </row>
    <row r="125" spans="1:22">
      <c r="A125" s="7" t="s">
        <v>252</v>
      </c>
      <c r="B125" s="5">
        <f>COUNTIF('TUẦN 27-28'!$H$6:$H$657,'KT PHÒNG'!A125)</f>
        <v>1</v>
      </c>
      <c r="C125" s="5">
        <f>COUNTIF('TUẦN 27-28'!$I$6:$I$657,'KT PHÒNG'!A125)</f>
        <v>1</v>
      </c>
      <c r="D125" s="5">
        <f>COUNTIF('TUẦN 27-28'!$J$6:$J$657,'KT PHÒNG'!A125)</f>
        <v>1</v>
      </c>
      <c r="E125" s="5">
        <f>COUNTIF('TUẦN 27-28'!$K$6:$K$657,'KT PHÒNG'!A125)</f>
        <v>1</v>
      </c>
      <c r="F125" s="5">
        <f>COUNTIF('TUẦN 27-28'!$L$6:$L$657,'KT PHÒNG'!A125)</f>
        <v>0</v>
      </c>
      <c r="G125" s="5">
        <f>COUNTIF('TUẦN 27-28'!$M$6:$M$657,'KT PHÒNG'!A125)</f>
        <v>0</v>
      </c>
      <c r="H125" s="5">
        <f>COUNTIF('TUẦN 27-28'!$N$6:$N$657,'KT PHÒNG'!A125)</f>
        <v>0</v>
      </c>
      <c r="I125" s="5">
        <f>COUNTIF('TUẦN 27-28'!$O$6:$O$657,'KT PHÒNG'!A125)</f>
        <v>1</v>
      </c>
      <c r="J125" s="5">
        <f>COUNTIF('TUẦN 27-28'!$P$6:$P$657,'KT PHÒNG'!A125)</f>
        <v>0</v>
      </c>
      <c r="K125" s="5">
        <f>COUNTIF('TUẦN 27-28'!$Q$6:$Q$657,'KT PHÒNG'!A125)</f>
        <v>0</v>
      </c>
      <c r="L125" s="5">
        <f>COUNTIF('TUẦN 27-28'!$R$6:$R$657,'KT PHÒNG'!A125)</f>
        <v>0</v>
      </c>
      <c r="M125" s="5">
        <f>COUNTIF('TUẦN 27-28'!$S$6:$S$657,'KT PHÒNG'!A125)</f>
        <v>1</v>
      </c>
      <c r="N125" s="5">
        <f>COUNTIF('TUẦN 27-28'!$T$6:$T$657,'KT PHÒNG'!A125)</f>
        <v>0</v>
      </c>
      <c r="O125" s="5">
        <f>COUNTIF('TUẦN 27-28'!$U$6:$U$657,'KT PHÒNG'!A125)</f>
        <v>0</v>
      </c>
      <c r="P125" s="5">
        <f>COUNTIF('TUẦN 27-28'!$V$5:$V$657,'KT PHÒNG'!A125)</f>
        <v>1</v>
      </c>
      <c r="Q125" s="5">
        <f>COUNTIF('TUẦN 27-28'!$W$8:$W$511,'KT PHÒNG'!A125)</f>
        <v>0</v>
      </c>
      <c r="R125" s="5">
        <f>COUNTIF('TUẦN 27-28'!$X$5:$X$657,'KT PHÒNG'!A125)</f>
        <v>0</v>
      </c>
      <c r="S125" s="5">
        <f>COUNTIF('TUẦN 27-28'!$Y$5:$Y$657,'KT PHÒNG'!A125)</f>
        <v>0</v>
      </c>
      <c r="T125" s="5">
        <f>COUNTIF('TUẦN 27-28'!$Z$5:$Z$657,'KT PHÒNG'!A125)</f>
        <v>0</v>
      </c>
      <c r="U125" s="5">
        <f>COUNTIF('TUẦN 27-28'!$AA$5:$AA$657,'KT PHÒNG'!A125)</f>
        <v>0</v>
      </c>
      <c r="V125" s="5">
        <f>COUNTIF('TUẦN 27-28'!$AB$8:$AB$529,'KT PHÒNG'!A125)</f>
        <v>0</v>
      </c>
    </row>
    <row r="126" spans="1:22">
      <c r="A126" s="7" t="s">
        <v>253</v>
      </c>
      <c r="B126" s="5">
        <f>COUNTIF('TUẦN 27-28'!$H$6:$H$657,'KT PHÒNG'!A126)</f>
        <v>0</v>
      </c>
      <c r="C126" s="5">
        <f>COUNTIF('TUẦN 27-28'!$I$6:$I$657,'KT PHÒNG'!A126)</f>
        <v>1</v>
      </c>
      <c r="D126" s="5">
        <f>COUNTIF('TUẦN 27-28'!$J$6:$J$657,'KT PHÒNG'!A126)</f>
        <v>0</v>
      </c>
      <c r="E126" s="5">
        <f>COUNTIF('TUẦN 27-28'!$K$6:$K$657,'KT PHÒNG'!A126)</f>
        <v>0</v>
      </c>
      <c r="F126" s="5">
        <f>COUNTIF('TUẦN 27-28'!$L$6:$L$657,'KT PHÒNG'!A126)</f>
        <v>0</v>
      </c>
      <c r="G126" s="5">
        <f>COUNTIF('TUẦN 27-28'!$M$6:$M$657,'KT PHÒNG'!A126)</f>
        <v>0</v>
      </c>
      <c r="H126" s="5">
        <f>COUNTIF('TUẦN 27-28'!$N$6:$N$657,'KT PHÒNG'!A126)</f>
        <v>0</v>
      </c>
      <c r="I126" s="5">
        <f>COUNTIF('TUẦN 27-28'!$O$6:$O$657,'KT PHÒNG'!A126)</f>
        <v>0</v>
      </c>
      <c r="J126" s="5">
        <f>COUNTIF('TUẦN 27-28'!$P$6:$P$657,'KT PHÒNG'!A126)</f>
        <v>0</v>
      </c>
      <c r="K126" s="5">
        <f>COUNTIF('TUẦN 27-28'!$Q$6:$Q$657,'KT PHÒNG'!A126)</f>
        <v>0</v>
      </c>
      <c r="L126" s="5">
        <f>COUNTIF('TUẦN 27-28'!$R$6:$R$657,'KT PHÒNG'!A126)</f>
        <v>0</v>
      </c>
      <c r="M126" s="5">
        <f>COUNTIF('TUẦN 27-28'!$S$6:$S$657,'KT PHÒNG'!A126)</f>
        <v>1</v>
      </c>
      <c r="N126" s="5">
        <f>COUNTIF('TUẦN 27-28'!$T$6:$T$657,'KT PHÒNG'!A126)</f>
        <v>0</v>
      </c>
      <c r="O126" s="5">
        <f>COUNTIF('TUẦN 27-28'!$U$6:$U$657,'KT PHÒNG'!A126)</f>
        <v>0</v>
      </c>
      <c r="P126" s="5">
        <f>COUNTIF('TUẦN 27-28'!$V$5:$V$657,'KT PHÒNG'!A126)</f>
        <v>1</v>
      </c>
      <c r="Q126" s="5">
        <f>COUNTIF('TUẦN 27-28'!$W$8:$W$511,'KT PHÒNG'!A126)</f>
        <v>0</v>
      </c>
      <c r="R126" s="5">
        <f>COUNTIF('TUẦN 27-28'!$X$5:$X$657,'KT PHÒNG'!A126)</f>
        <v>0</v>
      </c>
      <c r="S126" s="5">
        <f>COUNTIF('TUẦN 27-28'!$Y$5:$Y$657,'KT PHÒNG'!A126)</f>
        <v>0</v>
      </c>
      <c r="T126" s="5">
        <f>COUNTIF('TUẦN 27-28'!$Z$5:$Z$657,'KT PHÒNG'!A126)</f>
        <v>0</v>
      </c>
      <c r="U126" s="5">
        <f>COUNTIF('TUẦN 27-28'!$AA$5:$AA$657,'KT PHÒNG'!A126)</f>
        <v>0</v>
      </c>
      <c r="V126" s="5">
        <f>COUNTIF('TUẦN 27-28'!$AB$8:$AB$529,'KT PHÒNG'!A126)</f>
        <v>0</v>
      </c>
    </row>
    <row r="127" spans="1:22">
      <c r="A127" s="7" t="s">
        <v>254</v>
      </c>
      <c r="B127" s="5">
        <f>COUNTIF('TUẦN 27-28'!$H$6:$H$657,'KT PHÒNG'!A127)</f>
        <v>1</v>
      </c>
      <c r="C127" s="5">
        <f>COUNTIF('TUẦN 27-28'!$I$6:$I$657,'KT PHÒNG'!A127)</f>
        <v>1</v>
      </c>
      <c r="D127" s="5">
        <f>COUNTIF('TUẦN 27-28'!$J$6:$J$657,'KT PHÒNG'!A127)</f>
        <v>1</v>
      </c>
      <c r="E127" s="5">
        <f>COUNTIF('TUẦN 27-28'!$K$6:$K$657,'KT PHÒNG'!A127)</f>
        <v>0</v>
      </c>
      <c r="F127" s="5">
        <f>COUNTIF('TUẦN 27-28'!$L$6:$L$657,'KT PHÒNG'!A127)</f>
        <v>1</v>
      </c>
      <c r="G127" s="5">
        <f>COUNTIF('TUẦN 27-28'!$M$6:$M$657,'KT PHÒNG'!A127)</f>
        <v>0</v>
      </c>
      <c r="H127" s="5">
        <f>COUNTIF('TUẦN 27-28'!$N$6:$N$657,'KT PHÒNG'!A127)</f>
        <v>0</v>
      </c>
      <c r="I127" s="5">
        <f>COUNTIF('TUẦN 27-28'!$O$6:$O$657,'KT PHÒNG'!A127)</f>
        <v>1</v>
      </c>
      <c r="J127" s="5">
        <f>COUNTIF('TUẦN 27-28'!$P$6:$P$657,'KT PHÒNG'!A127)</f>
        <v>0</v>
      </c>
      <c r="K127" s="5">
        <f>COUNTIF('TUẦN 27-28'!$Q$6:$Q$657,'KT PHÒNG'!A127)</f>
        <v>0</v>
      </c>
      <c r="L127" s="5">
        <f>COUNTIF('TUẦN 27-28'!$R$6:$R$657,'KT PHÒNG'!A127)</f>
        <v>0</v>
      </c>
      <c r="M127" s="5">
        <f>COUNTIF('TUẦN 27-28'!$S$6:$S$657,'KT PHÒNG'!A127)</f>
        <v>1</v>
      </c>
      <c r="N127" s="5">
        <f>COUNTIF('TUẦN 27-28'!$T$6:$T$657,'KT PHÒNG'!A127)</f>
        <v>0</v>
      </c>
      <c r="O127" s="5">
        <f>COUNTIF('TUẦN 27-28'!$U$6:$U$657,'KT PHÒNG'!A127)</f>
        <v>0</v>
      </c>
      <c r="P127" s="5">
        <f>COUNTIF('TUẦN 27-28'!$V$5:$V$657,'KT PHÒNG'!A127)</f>
        <v>0</v>
      </c>
      <c r="Q127" s="5">
        <f>COUNTIF('TUẦN 27-28'!$W$8:$W$511,'KT PHÒNG'!A127)</f>
        <v>0</v>
      </c>
      <c r="R127" s="5">
        <f>COUNTIF('TUẦN 27-28'!$X$5:$X$657,'KT PHÒNG'!A127)</f>
        <v>0</v>
      </c>
      <c r="S127" s="5">
        <f>COUNTIF('TUẦN 27-28'!$Y$5:$Y$657,'KT PHÒNG'!A127)</f>
        <v>0</v>
      </c>
      <c r="T127" s="5">
        <f>COUNTIF('TUẦN 27-28'!$Z$5:$Z$657,'KT PHÒNG'!A127)</f>
        <v>1</v>
      </c>
      <c r="U127" s="5">
        <f>COUNTIF('TUẦN 27-28'!$AA$5:$AA$657,'KT PHÒNG'!A127)</f>
        <v>0</v>
      </c>
      <c r="V127" s="5">
        <f>COUNTIF('TUẦN 27-28'!$AB$8:$AB$529,'KT PHÒNG'!A127)</f>
        <v>0</v>
      </c>
    </row>
    <row r="128" spans="1:22">
      <c r="A128" s="7" t="s">
        <v>255</v>
      </c>
      <c r="B128" s="5">
        <f>COUNTIF('TUẦN 27-28'!$H$6:$H$657,'KT PHÒNG'!A128)</f>
        <v>1</v>
      </c>
      <c r="C128" s="5">
        <f>COUNTIF('TUẦN 27-28'!$I$6:$I$657,'KT PHÒNG'!A128)</f>
        <v>0</v>
      </c>
      <c r="D128" s="5">
        <f>COUNTIF('TUẦN 27-28'!$J$6:$J$657,'KT PHÒNG'!A128)</f>
        <v>1</v>
      </c>
      <c r="E128" s="5">
        <f>COUNTIF('TUẦN 27-28'!$K$6:$K$657,'KT PHÒNG'!A128)</f>
        <v>1</v>
      </c>
      <c r="F128" s="5">
        <f>COUNTIF('TUẦN 27-28'!$L$6:$L$657,'KT PHÒNG'!A128)</f>
        <v>1</v>
      </c>
      <c r="G128" s="5">
        <f>COUNTIF('TUẦN 27-28'!$M$6:$M$657,'KT PHÒNG'!A128)</f>
        <v>0</v>
      </c>
      <c r="H128" s="5">
        <f>COUNTIF('TUẦN 27-28'!$N$6:$N$657,'KT PHÒNG'!A128)</f>
        <v>0</v>
      </c>
      <c r="I128" s="5">
        <f>COUNTIF('TUẦN 27-28'!$O$6:$O$657,'KT PHÒNG'!A128)</f>
        <v>1</v>
      </c>
      <c r="J128" s="5">
        <f>COUNTIF('TUẦN 27-28'!$P$6:$P$657,'KT PHÒNG'!A128)</f>
        <v>0</v>
      </c>
      <c r="K128" s="5">
        <f>COUNTIF('TUẦN 27-28'!$Q$6:$Q$657,'KT PHÒNG'!A128)</f>
        <v>1</v>
      </c>
      <c r="L128" s="5">
        <f>COUNTIF('TUẦN 27-28'!$R$6:$R$657,'KT PHÒNG'!A128)</f>
        <v>1</v>
      </c>
      <c r="M128" s="5">
        <f>COUNTIF('TUẦN 27-28'!$S$6:$S$657,'KT PHÒNG'!A128)</f>
        <v>1</v>
      </c>
      <c r="N128" s="5">
        <f>COUNTIF('TUẦN 27-28'!$T$6:$T$657,'KT PHÒNG'!A128)</f>
        <v>0</v>
      </c>
      <c r="O128" s="5">
        <f>COUNTIF('TUẦN 27-28'!$U$6:$U$657,'KT PHÒNG'!A128)</f>
        <v>0</v>
      </c>
      <c r="P128" s="5">
        <f>COUNTIF('TUẦN 27-28'!$V$5:$V$657,'KT PHÒNG'!A128)</f>
        <v>0</v>
      </c>
      <c r="Q128" s="5">
        <f>COUNTIF('TUẦN 27-28'!$W$8:$W$511,'KT PHÒNG'!A128)</f>
        <v>0</v>
      </c>
      <c r="R128" s="5">
        <f>COUNTIF('TUẦN 27-28'!$X$5:$X$657,'KT PHÒNG'!A128)</f>
        <v>1</v>
      </c>
      <c r="S128" s="5">
        <f>COUNTIF('TUẦN 27-28'!$Y$5:$Y$657,'KT PHÒNG'!A128)</f>
        <v>1</v>
      </c>
      <c r="T128" s="5">
        <f>COUNTIF('TUẦN 27-28'!$Z$5:$Z$657,'KT PHÒNG'!A128)</f>
        <v>1</v>
      </c>
      <c r="U128" s="5">
        <f>COUNTIF('TUẦN 27-28'!$AA$5:$AA$657,'KT PHÒNG'!A128)</f>
        <v>0</v>
      </c>
      <c r="V128" s="5">
        <f>COUNTIF('TUẦN 27-28'!$AB$8:$AB$529,'KT PHÒNG'!A128)</f>
        <v>0</v>
      </c>
    </row>
    <row r="129" spans="1:22" ht="16.5" customHeight="1">
      <c r="A129" s="7" t="s">
        <v>256</v>
      </c>
      <c r="B129" s="5">
        <f>COUNTIF('TUẦN 27-28'!$H$6:$H$657,'KT PHÒNG'!A129)</f>
        <v>0</v>
      </c>
      <c r="C129" s="5">
        <f>COUNTIF('TUẦN 27-28'!$I$6:$I$657,'KT PHÒNG'!A129)</f>
        <v>0</v>
      </c>
      <c r="D129" s="5">
        <f>COUNTIF('TUẦN 27-28'!$J$6:$J$657,'KT PHÒNG'!A129)</f>
        <v>0</v>
      </c>
      <c r="E129" s="5">
        <f>COUNTIF('TUẦN 27-28'!$K$6:$K$657,'KT PHÒNG'!A129)</f>
        <v>0</v>
      </c>
      <c r="F129" s="5">
        <f>COUNTIF('TUẦN 27-28'!$L$6:$L$657,'KT PHÒNG'!A129)</f>
        <v>0</v>
      </c>
      <c r="G129" s="5">
        <f>COUNTIF('TUẦN 27-28'!$M$6:$M$657,'KT PHÒNG'!A129)</f>
        <v>0</v>
      </c>
      <c r="H129" s="5">
        <f>COUNTIF('TUẦN 27-28'!$N$6:$N$657,'KT PHÒNG'!A129)</f>
        <v>0</v>
      </c>
      <c r="I129" s="5">
        <f>COUNTIF('TUẦN 27-28'!$O$6:$O$657,'KT PHÒNG'!A129)</f>
        <v>0</v>
      </c>
      <c r="J129" s="5">
        <f>COUNTIF('TUẦN 27-28'!$P$6:$P$657,'KT PHÒNG'!A129)</f>
        <v>0</v>
      </c>
      <c r="K129" s="5">
        <f>COUNTIF('TUẦN 27-28'!$Q$6:$Q$657,'KT PHÒNG'!A129)</f>
        <v>0</v>
      </c>
      <c r="L129" s="5">
        <f>COUNTIF('TUẦN 27-28'!$R$6:$R$657,'KT PHÒNG'!A129)</f>
        <v>0</v>
      </c>
      <c r="M129" s="5">
        <f>COUNTIF('TUẦN 27-28'!$S$6:$S$657,'KT PHÒNG'!A129)</f>
        <v>0</v>
      </c>
      <c r="N129" s="5">
        <f>COUNTIF('TUẦN 27-28'!$T$6:$T$657,'KT PHÒNG'!A129)</f>
        <v>0</v>
      </c>
      <c r="O129" s="5">
        <f>COUNTIF('TUẦN 27-28'!$U$6:$U$657,'KT PHÒNG'!A129)</f>
        <v>0</v>
      </c>
      <c r="P129" s="5">
        <f>COUNTIF('TUẦN 27-28'!$V$5:$V$657,'KT PHÒNG'!A129)</f>
        <v>0</v>
      </c>
      <c r="Q129" s="5">
        <f>COUNTIF('TUẦN 27-28'!$W$8:$W$511,'KT PHÒNG'!A129)</f>
        <v>0</v>
      </c>
      <c r="R129" s="5">
        <f>COUNTIF('TUẦN 27-28'!$X$5:$X$657,'KT PHÒNG'!A129)</f>
        <v>0</v>
      </c>
      <c r="S129" s="5">
        <f>COUNTIF('TUẦN 27-28'!$Y$5:$Y$657,'KT PHÒNG'!A129)</f>
        <v>0</v>
      </c>
      <c r="T129" s="5">
        <f>COUNTIF('TUẦN 27-28'!$Z$5:$Z$657,'KT PHÒNG'!A129)</f>
        <v>0</v>
      </c>
      <c r="U129" s="5">
        <f>COUNTIF('TUẦN 27-28'!$AA$5:$AA$657,'KT PHÒNG'!A129)</f>
        <v>0</v>
      </c>
      <c r="V129" s="5">
        <f>COUNTIF('TUẦN 27-28'!$AB$8:$AB$529,'KT PHÒNG'!A129)</f>
        <v>0</v>
      </c>
    </row>
    <row r="130" spans="1:22" ht="36" customHeight="1">
      <c r="A130" s="7" t="s">
        <v>54</v>
      </c>
      <c r="B130" s="5">
        <f>COUNTIF('TUẦN 27-28'!$H$6:$H$657,'KT PHÒNG'!A130)</f>
        <v>0</v>
      </c>
      <c r="C130" s="5">
        <f>COUNTIF('TUẦN 27-28'!$I$6:$I$657,'KT PHÒNG'!A130)</f>
        <v>0</v>
      </c>
      <c r="D130" s="5">
        <f>COUNTIF('TUẦN 27-28'!$J$6:$J$657,'KT PHÒNG'!A130)</f>
        <v>0</v>
      </c>
      <c r="E130" s="5">
        <f>COUNTIF('TUẦN 27-28'!$K$6:$K$657,'KT PHÒNG'!A130)</f>
        <v>0</v>
      </c>
      <c r="F130" s="5">
        <f>COUNTIF('TUẦN 27-28'!$L$6:$L$657,'KT PHÒNG'!A130)</f>
        <v>0</v>
      </c>
      <c r="G130" s="5">
        <f>COUNTIF('TUẦN 27-28'!$M$6:$M$657,'KT PHÒNG'!A130)</f>
        <v>0</v>
      </c>
      <c r="H130" s="5">
        <f>COUNTIF('TUẦN 27-28'!$N$6:$N$657,'KT PHÒNG'!A130)</f>
        <v>0</v>
      </c>
      <c r="I130" s="5">
        <f>COUNTIF('TUẦN 27-28'!$O$6:$O$657,'KT PHÒNG'!A130)</f>
        <v>0</v>
      </c>
      <c r="J130" s="5">
        <f>COUNTIF('TUẦN 27-28'!$P$6:$P$657,'KT PHÒNG'!A130)</f>
        <v>0</v>
      </c>
      <c r="K130" s="5">
        <f>COUNTIF('TUẦN 27-28'!$Q$6:$Q$657,'KT PHÒNG'!A130)</f>
        <v>0</v>
      </c>
      <c r="L130" s="5">
        <f>COUNTIF('TUẦN 27-28'!$R$6:$R$657,'KT PHÒNG'!A130)</f>
        <v>0</v>
      </c>
      <c r="M130" s="5">
        <f>COUNTIF('TUẦN 27-28'!$S$6:$S$657,'KT PHÒNG'!A130)</f>
        <v>0</v>
      </c>
      <c r="N130" s="5">
        <f>COUNTIF('TUẦN 27-28'!$T$6:$T$657,'KT PHÒNG'!A130)</f>
        <v>0</v>
      </c>
      <c r="O130" s="5">
        <f>COUNTIF('TUẦN 27-28'!$U$6:$U$657,'KT PHÒNG'!A130)</f>
        <v>0</v>
      </c>
      <c r="P130" s="5">
        <f>COUNTIF('TUẦN 27-28'!$V$5:$V$657,'KT PHÒNG'!A130)</f>
        <v>0</v>
      </c>
      <c r="Q130" s="5">
        <f>COUNTIF('TUẦN 27-28'!$W$8:$W$511,'KT PHÒNG'!A130)</f>
        <v>0</v>
      </c>
      <c r="R130" s="5">
        <f>COUNTIF('TUẦN 27-28'!$X$5:$X$657,'KT PHÒNG'!A130)</f>
        <v>0</v>
      </c>
      <c r="S130" s="5">
        <f>COUNTIF('TUẦN 27-28'!$Y$5:$Y$657,'KT PHÒNG'!A130)</f>
        <v>0</v>
      </c>
      <c r="T130" s="5">
        <f>COUNTIF('TUẦN 27-28'!$Z$5:$Z$657,'KT PHÒNG'!A130)</f>
        <v>0</v>
      </c>
      <c r="U130" s="5">
        <f>COUNTIF('TUẦN 27-28'!$AA$5:$AA$657,'KT PHÒNG'!A130)</f>
        <v>0</v>
      </c>
      <c r="V130" s="5">
        <f>COUNTIF('TUẦN 27-28'!$AB$8:$AB$529,'KT PHÒNG'!A130)</f>
        <v>0</v>
      </c>
    </row>
    <row r="131" spans="1:22" ht="22.5" customHeight="1">
      <c r="A131" s="7" t="s">
        <v>52</v>
      </c>
      <c r="B131" s="5">
        <f>COUNTIF('TUẦN 27-28'!$H$6:$H$657,'KT PHÒNG'!A131)</f>
        <v>0</v>
      </c>
      <c r="C131" s="5">
        <f>COUNTIF('TUẦN 27-28'!$I$6:$I$657,'KT PHÒNG'!A131)</f>
        <v>0</v>
      </c>
      <c r="D131" s="5">
        <f>COUNTIF('TUẦN 27-28'!$J$6:$J$657,'KT PHÒNG'!A131)</f>
        <v>0</v>
      </c>
      <c r="E131" s="5">
        <f>COUNTIF('TUẦN 27-28'!$K$6:$K$657,'KT PHÒNG'!A131)</f>
        <v>0</v>
      </c>
      <c r="F131" s="5">
        <f>COUNTIF('TUẦN 27-28'!$L$6:$L$657,'KT PHÒNG'!A131)</f>
        <v>0</v>
      </c>
      <c r="G131" s="5">
        <f>COUNTIF('TUẦN 27-28'!$M$6:$M$657,'KT PHÒNG'!A131)</f>
        <v>0</v>
      </c>
      <c r="H131" s="5">
        <f>COUNTIF('TUẦN 27-28'!$N$6:$N$657,'KT PHÒNG'!A131)</f>
        <v>0</v>
      </c>
      <c r="I131" s="5">
        <f>COUNTIF('TUẦN 27-28'!$O$6:$O$657,'KT PHÒNG'!A131)</f>
        <v>0</v>
      </c>
      <c r="J131" s="5">
        <f>COUNTIF('TUẦN 27-28'!$P$6:$P$657,'KT PHÒNG'!A131)</f>
        <v>0</v>
      </c>
      <c r="K131" s="5">
        <f>COUNTIF('TUẦN 27-28'!$Q$6:$Q$657,'KT PHÒNG'!A131)</f>
        <v>0</v>
      </c>
      <c r="L131" s="5">
        <f>COUNTIF('TUẦN 27-28'!$R$6:$R$657,'KT PHÒNG'!A131)</f>
        <v>0</v>
      </c>
      <c r="M131" s="5">
        <f>COUNTIF('TUẦN 27-28'!$S$6:$S$657,'KT PHÒNG'!A131)</f>
        <v>0</v>
      </c>
      <c r="N131" s="5">
        <f>COUNTIF('TUẦN 27-28'!$T$6:$T$657,'KT PHÒNG'!A131)</f>
        <v>0</v>
      </c>
      <c r="O131" s="5">
        <f>COUNTIF('TUẦN 27-28'!$U$6:$U$657,'KT PHÒNG'!A131)</f>
        <v>0</v>
      </c>
      <c r="P131" s="5">
        <f>COUNTIF('TUẦN 27-28'!$V$5:$V$657,'KT PHÒNG'!A131)</f>
        <v>0</v>
      </c>
      <c r="Q131" s="5">
        <f>COUNTIF('TUẦN 27-28'!$W$8:$W$511,'KT PHÒNG'!A131)</f>
        <v>0</v>
      </c>
      <c r="R131" s="5">
        <f>COUNTIF('TUẦN 27-28'!$X$5:$X$657,'KT PHÒNG'!A131)</f>
        <v>0</v>
      </c>
      <c r="S131" s="5">
        <f>COUNTIF('TUẦN 27-28'!$Y$5:$Y$657,'KT PHÒNG'!A131)</f>
        <v>0</v>
      </c>
      <c r="T131" s="5">
        <f>COUNTIF('TUẦN 27-28'!$Z$5:$Z$657,'KT PHÒNG'!A131)</f>
        <v>0</v>
      </c>
      <c r="U131" s="5">
        <f>COUNTIF('TUẦN 27-28'!$AA$5:$AA$657,'KT PHÒNG'!A131)</f>
        <v>0</v>
      </c>
      <c r="V131" s="5">
        <f>COUNTIF('TUẦN 27-28'!$AB$8:$AB$529,'KT PHÒNG'!A131)</f>
        <v>0</v>
      </c>
    </row>
    <row r="132" spans="1:22" ht="32.25" customHeight="1">
      <c r="A132" s="7" t="s">
        <v>257</v>
      </c>
      <c r="B132" s="5">
        <f>COUNTIF('TUẦN 27-28'!$H$6:$H$657,'KT PHÒNG'!A132)</f>
        <v>0</v>
      </c>
      <c r="C132" s="5">
        <f>COUNTIF('TUẦN 27-28'!$I$6:$I$657,'KT PHÒNG'!A132)</f>
        <v>0</v>
      </c>
      <c r="D132" s="5">
        <f>COUNTIF('TUẦN 27-28'!$J$6:$J$657,'KT PHÒNG'!A132)</f>
        <v>0</v>
      </c>
      <c r="E132" s="5">
        <f>COUNTIF('TUẦN 27-28'!$K$6:$K$657,'KT PHÒNG'!A132)</f>
        <v>0</v>
      </c>
      <c r="F132" s="5">
        <f>COUNTIF('TUẦN 27-28'!$L$6:$L$657,'KT PHÒNG'!A132)</f>
        <v>0</v>
      </c>
      <c r="G132" s="5">
        <f>COUNTIF('TUẦN 27-28'!$M$6:$M$657,'KT PHÒNG'!A132)</f>
        <v>0</v>
      </c>
      <c r="H132" s="5">
        <f>COUNTIF('TUẦN 27-28'!$N$6:$N$657,'KT PHÒNG'!A132)</f>
        <v>0</v>
      </c>
      <c r="I132" s="5">
        <f>COUNTIF('TUẦN 27-28'!$O$6:$O$657,'KT PHÒNG'!A132)</f>
        <v>0</v>
      </c>
      <c r="J132" s="5">
        <f>COUNTIF('TUẦN 27-28'!$P$6:$P$657,'KT PHÒNG'!A132)</f>
        <v>0</v>
      </c>
      <c r="K132" s="5">
        <f>COUNTIF('TUẦN 27-28'!$Q$6:$Q$657,'KT PHÒNG'!A132)</f>
        <v>0</v>
      </c>
      <c r="L132" s="5">
        <f>COUNTIF('TUẦN 27-28'!$R$6:$R$657,'KT PHÒNG'!A132)</f>
        <v>0</v>
      </c>
      <c r="M132" s="5">
        <f>COUNTIF('TUẦN 27-28'!$S$6:$S$657,'KT PHÒNG'!A132)</f>
        <v>0</v>
      </c>
      <c r="N132" s="5">
        <f>COUNTIF('TUẦN 27-28'!$T$6:$T$657,'KT PHÒNG'!A132)</f>
        <v>0</v>
      </c>
      <c r="O132" s="5">
        <f>COUNTIF('TUẦN 27-28'!$U$6:$U$657,'KT PHÒNG'!A132)</f>
        <v>0</v>
      </c>
      <c r="P132" s="5">
        <f>COUNTIF('TUẦN 27-28'!$V$5:$V$657,'KT PHÒNG'!A132)</f>
        <v>0</v>
      </c>
      <c r="Q132" s="5">
        <f>COUNTIF('TUẦN 27-28'!$W$8:$W$511,'KT PHÒNG'!A132)</f>
        <v>0</v>
      </c>
      <c r="R132" s="5">
        <f>COUNTIF('TUẦN 27-28'!$X$5:$X$657,'KT PHÒNG'!A132)</f>
        <v>0</v>
      </c>
      <c r="S132" s="5">
        <f>COUNTIF('TUẦN 27-28'!$Y$5:$Y$657,'KT PHÒNG'!A132)</f>
        <v>0</v>
      </c>
      <c r="T132" s="5">
        <f>COUNTIF('TUẦN 27-28'!$Z$5:$Z$657,'KT PHÒNG'!A132)</f>
        <v>0</v>
      </c>
      <c r="U132" s="5">
        <f>COUNTIF('TUẦN 27-28'!$AA$5:$AA$657,'KT PHÒNG'!A132)</f>
        <v>0</v>
      </c>
      <c r="V132" s="5">
        <f>COUNTIF('TUẦN 27-28'!$AB$8:$AB$529,'KT PHÒNG'!A132)</f>
        <v>0</v>
      </c>
    </row>
    <row r="133" spans="1:22">
      <c r="A133" s="8" t="s">
        <v>258</v>
      </c>
      <c r="B133" s="5">
        <f>COUNTIF('TUẦN 27-28'!$H$6:$H$657,'KT PHÒNG'!A133)</f>
        <v>0</v>
      </c>
      <c r="C133" s="5">
        <f>COUNTIF('TUẦN 27-28'!$I$6:$I$657,'KT PHÒNG'!A133)</f>
        <v>0</v>
      </c>
      <c r="D133" s="5">
        <f>COUNTIF('TUẦN 27-28'!$J$6:$J$657,'KT PHÒNG'!A133)</f>
        <v>0</v>
      </c>
      <c r="E133" s="5">
        <f>COUNTIF('TUẦN 27-28'!$K$6:$K$657,'KT PHÒNG'!A133)</f>
        <v>0</v>
      </c>
      <c r="F133" s="5">
        <f>COUNTIF('TUẦN 27-28'!$L$6:$L$657,'KT PHÒNG'!A133)</f>
        <v>0</v>
      </c>
      <c r="G133" s="5">
        <f>COUNTIF('TUẦN 27-28'!$M$6:$M$657,'KT PHÒNG'!A133)</f>
        <v>0</v>
      </c>
      <c r="H133" s="5">
        <f>COUNTIF('TUẦN 27-28'!$N$6:$N$657,'KT PHÒNG'!A133)</f>
        <v>0</v>
      </c>
      <c r="I133" s="5">
        <f>COUNTIF('TUẦN 27-28'!$O$6:$O$657,'KT PHÒNG'!A133)</f>
        <v>0</v>
      </c>
      <c r="J133" s="5">
        <f>COUNTIF('TUẦN 27-28'!$P$6:$P$657,'KT PHÒNG'!A133)</f>
        <v>0</v>
      </c>
      <c r="K133" s="5">
        <f>COUNTIF('TUẦN 27-28'!$Q$6:$Q$657,'KT PHÒNG'!A133)</f>
        <v>0</v>
      </c>
      <c r="L133" s="5">
        <f>COUNTIF('TUẦN 27-28'!$R$6:$R$657,'KT PHÒNG'!A133)</f>
        <v>0</v>
      </c>
      <c r="M133" s="5">
        <f>COUNTIF('TUẦN 27-28'!$S$6:$S$657,'KT PHÒNG'!A133)</f>
        <v>0</v>
      </c>
      <c r="N133" s="5">
        <f>COUNTIF('TUẦN 27-28'!$T$6:$T$657,'KT PHÒNG'!A133)</f>
        <v>0</v>
      </c>
      <c r="O133" s="5">
        <f>COUNTIF('TUẦN 27-28'!$U$6:$U$657,'KT PHÒNG'!A133)</f>
        <v>0</v>
      </c>
      <c r="P133" s="5">
        <f>COUNTIF('TUẦN 27-28'!$V$5:$V$657,'KT PHÒNG'!A133)</f>
        <v>0</v>
      </c>
      <c r="Q133" s="5">
        <f>COUNTIF('TUẦN 27-28'!$W$8:$W$511,'KT PHÒNG'!A133)</f>
        <v>0</v>
      </c>
      <c r="R133" s="5">
        <f>COUNTIF('TUẦN 27-28'!$X$5:$X$657,'KT PHÒNG'!A133)</f>
        <v>0</v>
      </c>
      <c r="S133" s="5">
        <f>COUNTIF('TUẦN 27-28'!$Y$5:$Y$657,'KT PHÒNG'!A133)</f>
        <v>0</v>
      </c>
      <c r="T133" s="5">
        <f>COUNTIF('TUẦN 27-28'!$Z$5:$Z$657,'KT PHÒNG'!A133)</f>
        <v>0</v>
      </c>
      <c r="U133" s="5">
        <f>COUNTIF('TUẦN 27-28'!$AA$5:$AA$657,'KT PHÒNG'!A133)</f>
        <v>0</v>
      </c>
      <c r="V133" s="5">
        <f>COUNTIF('TUẦN 27-28'!$AB$8:$AB$529,'KT PHÒNG'!A133)</f>
        <v>0</v>
      </c>
    </row>
    <row r="134" spans="1:22">
      <c r="A134" s="8" t="s">
        <v>259</v>
      </c>
      <c r="B134" s="5">
        <f>COUNTIF('TUẦN 27-28'!$H$6:$H$657,'KT PHÒNG'!A134)</f>
        <v>0</v>
      </c>
      <c r="C134" s="5">
        <f>COUNTIF('TUẦN 27-28'!$I$6:$I$657,'KT PHÒNG'!A134)</f>
        <v>0</v>
      </c>
      <c r="D134" s="5">
        <f>COUNTIF('TUẦN 27-28'!$J$6:$J$657,'KT PHÒNG'!A134)</f>
        <v>0</v>
      </c>
      <c r="E134" s="5">
        <f>COUNTIF('TUẦN 27-28'!$K$6:$K$657,'KT PHÒNG'!A134)</f>
        <v>0</v>
      </c>
      <c r="F134" s="5">
        <f>COUNTIF('TUẦN 27-28'!$L$6:$L$657,'KT PHÒNG'!A134)</f>
        <v>0</v>
      </c>
      <c r="G134" s="5">
        <f>COUNTIF('TUẦN 27-28'!$M$6:$M$657,'KT PHÒNG'!A134)</f>
        <v>0</v>
      </c>
      <c r="H134" s="5">
        <f>COUNTIF('TUẦN 27-28'!$N$6:$N$657,'KT PHÒNG'!A134)</f>
        <v>0</v>
      </c>
      <c r="I134" s="5">
        <f>COUNTIF('TUẦN 27-28'!$O$6:$O$657,'KT PHÒNG'!A134)</f>
        <v>0</v>
      </c>
      <c r="J134" s="5">
        <f>COUNTIF('TUẦN 27-28'!$P$6:$P$657,'KT PHÒNG'!A134)</f>
        <v>0</v>
      </c>
      <c r="K134" s="5">
        <f>COUNTIF('TUẦN 27-28'!$Q$6:$Q$657,'KT PHÒNG'!A134)</f>
        <v>0</v>
      </c>
      <c r="L134" s="5">
        <f>COUNTIF('TUẦN 27-28'!$R$6:$R$657,'KT PHÒNG'!A134)</f>
        <v>0</v>
      </c>
      <c r="M134" s="5">
        <f>COUNTIF('TUẦN 27-28'!$S$6:$S$657,'KT PHÒNG'!A134)</f>
        <v>0</v>
      </c>
      <c r="N134" s="5">
        <f>COUNTIF('TUẦN 27-28'!$T$6:$T$657,'KT PHÒNG'!A134)</f>
        <v>0</v>
      </c>
      <c r="O134" s="5">
        <f>COUNTIF('TUẦN 27-28'!$U$6:$U$657,'KT PHÒNG'!A134)</f>
        <v>0</v>
      </c>
      <c r="P134" s="5">
        <f>COUNTIF('TUẦN 27-28'!$V$5:$V$657,'KT PHÒNG'!A134)</f>
        <v>0</v>
      </c>
      <c r="Q134" s="5">
        <f>COUNTIF('TUẦN 27-28'!$W$8:$W$511,'KT PHÒNG'!A134)</f>
        <v>0</v>
      </c>
      <c r="R134" s="5">
        <f>COUNTIF('TUẦN 27-28'!$X$5:$X$657,'KT PHÒNG'!A134)</f>
        <v>0</v>
      </c>
      <c r="S134" s="5">
        <f>COUNTIF('TUẦN 27-28'!$Y$5:$Y$657,'KT PHÒNG'!A134)</f>
        <v>0</v>
      </c>
      <c r="T134" s="5">
        <f>COUNTIF('TUẦN 27-28'!$Z$5:$Z$657,'KT PHÒNG'!A134)</f>
        <v>0</v>
      </c>
      <c r="U134" s="5">
        <f>COUNTIF('TUẦN 27-28'!$AA$5:$AA$657,'KT PHÒNG'!A134)</f>
        <v>0</v>
      </c>
      <c r="V134" s="5">
        <f>COUNTIF('TUẦN 27-28'!$AB$8:$AB$529,'KT PHÒNG'!A134)</f>
        <v>0</v>
      </c>
    </row>
    <row r="135" spans="1:22">
      <c r="A135" s="8" t="s">
        <v>109</v>
      </c>
      <c r="B135" s="5">
        <f>COUNTIF('TUẦN 27-28'!$H$6:$H$657,'KT PHÒNG'!A135)</f>
        <v>0</v>
      </c>
      <c r="C135" s="5">
        <f>COUNTIF('TUẦN 27-28'!$I$6:$I$657,'KT PHÒNG'!A135)</f>
        <v>0</v>
      </c>
      <c r="D135" s="5">
        <f>COUNTIF('TUẦN 27-28'!$J$6:$J$657,'KT PHÒNG'!A135)</f>
        <v>0</v>
      </c>
      <c r="E135" s="5">
        <f>COUNTIF('TUẦN 27-28'!$K$6:$K$657,'KT PHÒNG'!A135)</f>
        <v>0</v>
      </c>
      <c r="F135" s="5">
        <f>COUNTIF('TUẦN 27-28'!$L$6:$L$657,'KT PHÒNG'!A135)</f>
        <v>0</v>
      </c>
      <c r="G135" s="5">
        <f>COUNTIF('TUẦN 27-28'!$M$6:$M$657,'KT PHÒNG'!A135)</f>
        <v>0</v>
      </c>
      <c r="H135" s="5">
        <f>COUNTIF('TUẦN 27-28'!$N$6:$N$657,'KT PHÒNG'!A135)</f>
        <v>0</v>
      </c>
      <c r="I135" s="5">
        <f>COUNTIF('TUẦN 27-28'!$O$6:$O$657,'KT PHÒNG'!A135)</f>
        <v>0</v>
      </c>
      <c r="J135" s="5">
        <f>COUNTIF('TUẦN 27-28'!$P$6:$P$657,'KT PHÒNG'!A135)</f>
        <v>0</v>
      </c>
      <c r="K135" s="5">
        <f>COUNTIF('TUẦN 27-28'!$Q$6:$Q$657,'KT PHÒNG'!A135)</f>
        <v>0</v>
      </c>
      <c r="L135" s="5">
        <f>COUNTIF('TUẦN 27-28'!$R$6:$R$657,'KT PHÒNG'!A135)</f>
        <v>0</v>
      </c>
      <c r="M135" s="5">
        <f>COUNTIF('TUẦN 27-28'!$S$6:$S$657,'KT PHÒNG'!A135)</f>
        <v>0</v>
      </c>
      <c r="N135" s="5">
        <f>COUNTIF('TUẦN 27-28'!$T$6:$T$657,'KT PHÒNG'!A135)</f>
        <v>0</v>
      </c>
      <c r="O135" s="5">
        <f>COUNTIF('TUẦN 27-28'!$U$6:$U$657,'KT PHÒNG'!A135)</f>
        <v>0</v>
      </c>
      <c r="P135" s="5">
        <f>COUNTIF('TUẦN 27-28'!$V$5:$V$657,'KT PHÒNG'!A135)</f>
        <v>0</v>
      </c>
      <c r="Q135" s="5">
        <f>COUNTIF('TUẦN 27-28'!$W$8:$W$511,'KT PHÒNG'!A135)</f>
        <v>0</v>
      </c>
      <c r="R135" s="5">
        <f>COUNTIF('TUẦN 27-28'!$X$5:$X$657,'KT PHÒNG'!A135)</f>
        <v>0</v>
      </c>
      <c r="S135" s="5">
        <f>COUNTIF('TUẦN 27-28'!$Y$5:$Y$657,'KT PHÒNG'!A135)</f>
        <v>0</v>
      </c>
      <c r="T135" s="5">
        <f>COUNTIF('TUẦN 27-28'!$Z$5:$Z$657,'KT PHÒNG'!A135)</f>
        <v>0</v>
      </c>
      <c r="U135" s="5">
        <f>COUNTIF('TUẦN 27-28'!$AA$5:$AA$657,'KT PHÒNG'!A135)</f>
        <v>0</v>
      </c>
      <c r="V135" s="5">
        <f>COUNTIF('TUẦN 27-28'!$AB$8:$AB$529,'KT PHÒNG'!A135)</f>
        <v>0</v>
      </c>
    </row>
    <row r="136" spans="1:22">
      <c r="A136" s="8" t="s">
        <v>260</v>
      </c>
      <c r="B136" s="5">
        <f>COUNTIF('TUẦN 27-28'!$H$6:$H$657,'KT PHÒNG'!A136)</f>
        <v>0</v>
      </c>
      <c r="C136" s="5">
        <f>COUNTIF('TUẦN 27-28'!$I$6:$I$657,'KT PHÒNG'!A136)</f>
        <v>0</v>
      </c>
      <c r="D136" s="5">
        <f>COUNTIF('TUẦN 27-28'!$J$6:$J$657,'KT PHÒNG'!A136)</f>
        <v>0</v>
      </c>
      <c r="E136" s="5">
        <f>COUNTIF('TUẦN 27-28'!$K$6:$K$657,'KT PHÒNG'!A136)</f>
        <v>0</v>
      </c>
      <c r="F136" s="5">
        <f>COUNTIF('TUẦN 27-28'!$L$6:$L$657,'KT PHÒNG'!A136)</f>
        <v>0</v>
      </c>
      <c r="G136" s="5">
        <f>COUNTIF('TUẦN 27-28'!$M$6:$M$657,'KT PHÒNG'!A136)</f>
        <v>0</v>
      </c>
      <c r="H136" s="5">
        <f>COUNTIF('TUẦN 27-28'!$N$6:$N$657,'KT PHÒNG'!A136)</f>
        <v>0</v>
      </c>
      <c r="I136" s="5">
        <f>COUNTIF('TUẦN 27-28'!$O$6:$O$657,'KT PHÒNG'!A136)</f>
        <v>0</v>
      </c>
      <c r="J136" s="5">
        <f>COUNTIF('TUẦN 27-28'!$P$6:$P$657,'KT PHÒNG'!A136)</f>
        <v>0</v>
      </c>
      <c r="K136" s="5">
        <f>COUNTIF('TUẦN 27-28'!$Q$6:$Q$657,'KT PHÒNG'!A136)</f>
        <v>0</v>
      </c>
      <c r="L136" s="5">
        <f>COUNTIF('TUẦN 27-28'!$R$6:$R$657,'KT PHÒNG'!A136)</f>
        <v>0</v>
      </c>
      <c r="M136" s="5">
        <f>COUNTIF('TUẦN 27-28'!$S$6:$S$657,'KT PHÒNG'!A136)</f>
        <v>0</v>
      </c>
      <c r="N136" s="5">
        <f>COUNTIF('TUẦN 27-28'!$T$6:$T$657,'KT PHÒNG'!A136)</f>
        <v>0</v>
      </c>
      <c r="O136" s="5">
        <f>COUNTIF('TUẦN 27-28'!$U$6:$U$657,'KT PHÒNG'!A136)</f>
        <v>0</v>
      </c>
      <c r="P136" s="5">
        <f>COUNTIF('TUẦN 27-28'!$V$5:$V$657,'KT PHÒNG'!A136)</f>
        <v>0</v>
      </c>
      <c r="Q136" s="5">
        <f>COUNTIF('TUẦN 27-28'!$W$8:$W$511,'KT PHÒNG'!A136)</f>
        <v>0</v>
      </c>
      <c r="R136" s="5">
        <f>COUNTIF('TUẦN 27-28'!$X$5:$X$657,'KT PHÒNG'!A136)</f>
        <v>0</v>
      </c>
      <c r="S136" s="5">
        <f>COUNTIF('TUẦN 27-28'!$Y$5:$Y$657,'KT PHÒNG'!A136)</f>
        <v>0</v>
      </c>
      <c r="T136" s="5">
        <f>COUNTIF('TUẦN 27-28'!$Z$5:$Z$657,'KT PHÒNG'!A136)</f>
        <v>0</v>
      </c>
      <c r="U136" s="5">
        <f>COUNTIF('TUẦN 27-28'!$AA$5:$AA$657,'KT PHÒNG'!A136)</f>
        <v>0</v>
      </c>
      <c r="V136" s="5">
        <f>COUNTIF('TUẦN 27-28'!$AB$8:$AB$529,'KT PHÒNG'!A136)</f>
        <v>0</v>
      </c>
    </row>
    <row r="137" spans="1:22" ht="15" customHeight="1">
      <c r="A137" s="8" t="s">
        <v>173</v>
      </c>
      <c r="B137" s="5">
        <f>COUNTIF('TUẦN 27-28'!$H$6:$H$657,'KT PHÒNG'!A137)</f>
        <v>1</v>
      </c>
      <c r="C137" s="5">
        <f>COUNTIF('TUẦN 27-28'!$I$6:$I$657,'KT PHÒNG'!A137)</f>
        <v>1</v>
      </c>
      <c r="D137" s="5">
        <f>COUNTIF('TUẦN 27-28'!$J$6:$J$657,'KT PHÒNG'!A137)</f>
        <v>1</v>
      </c>
      <c r="E137" s="5">
        <f>COUNTIF('TUẦN 27-28'!$K$6:$K$657,'KT PHÒNG'!A137)</f>
        <v>0</v>
      </c>
      <c r="F137" s="5">
        <f>COUNTIF('TUẦN 27-28'!$L$6:$L$657,'KT PHÒNG'!A137)</f>
        <v>1</v>
      </c>
      <c r="G137" s="5">
        <f>COUNTIF('TUẦN 27-28'!$M$6:$M$657,'KT PHÒNG'!A137)</f>
        <v>0</v>
      </c>
      <c r="H137" s="5">
        <f>COUNTIF('TUẦN 27-28'!$N$6:$N$657,'KT PHÒNG'!A137)</f>
        <v>0</v>
      </c>
      <c r="I137" s="5">
        <f>COUNTIF('TUẦN 27-28'!$O$6:$O$657,'KT PHÒNG'!A137)</f>
        <v>0</v>
      </c>
      <c r="J137" s="5">
        <f>COUNTIF('TUẦN 27-28'!$P$6:$P$657,'KT PHÒNG'!A137)</f>
        <v>1</v>
      </c>
      <c r="K137" s="5">
        <f>COUNTIF('TUẦN 27-28'!$Q$6:$Q$657,'KT PHÒNG'!A137)</f>
        <v>1</v>
      </c>
      <c r="L137" s="5">
        <f>COUNTIF('TUẦN 27-28'!$R$6:$R$657,'KT PHÒNG'!A137)</f>
        <v>1</v>
      </c>
      <c r="M137" s="5">
        <f>COUNTIF('TUẦN 27-28'!$S$6:$S$657,'KT PHÒNG'!A137)</f>
        <v>0</v>
      </c>
      <c r="N137" s="5">
        <f>COUNTIF('TUẦN 27-28'!$T$6:$T$657,'KT PHÒNG'!A137)</f>
        <v>0</v>
      </c>
      <c r="O137" s="5">
        <f>COUNTIF('TUẦN 27-28'!$U$6:$U$657,'KT PHÒNG'!A137)</f>
        <v>0</v>
      </c>
      <c r="P137" s="5">
        <f>COUNTIF('TUẦN 27-28'!$V$5:$V$657,'KT PHÒNG'!A137)</f>
        <v>0</v>
      </c>
      <c r="Q137" s="5">
        <f>COUNTIF('TUẦN 27-28'!$W$8:$W$511,'KT PHÒNG'!A137)</f>
        <v>1</v>
      </c>
      <c r="R137" s="5">
        <f>COUNTIF('TUẦN 27-28'!$X$5:$X$657,'KT PHÒNG'!A137)</f>
        <v>1</v>
      </c>
      <c r="S137" s="5">
        <f>COUNTIF('TUẦN 27-28'!$Y$5:$Y$657,'KT PHÒNG'!A137)</f>
        <v>0</v>
      </c>
      <c r="T137" s="5">
        <f>COUNTIF('TUẦN 27-28'!$Z$5:$Z$657,'KT PHÒNG'!A137)</f>
        <v>0</v>
      </c>
      <c r="U137" s="5">
        <f>COUNTIF('TUẦN 27-28'!$AA$5:$AA$657,'KT PHÒNG'!A137)</f>
        <v>0</v>
      </c>
      <c r="V137" s="5">
        <f>COUNTIF('TUẦN 27-28'!$AB$8:$AB$529,'KT PHÒNG'!A137)</f>
        <v>0</v>
      </c>
    </row>
    <row r="138" spans="1:22">
      <c r="A138" s="8" t="s">
        <v>51</v>
      </c>
      <c r="B138" s="5">
        <f>COUNTIF('TUẦN 27-28'!$H$6:$H$657,'KT PHÒNG'!A138)</f>
        <v>1</v>
      </c>
      <c r="C138" s="5">
        <f>COUNTIF('TUẦN 27-28'!$I$6:$I$657,'KT PHÒNG'!A138)</f>
        <v>1</v>
      </c>
      <c r="D138" s="5">
        <f>COUNTIF('TUẦN 27-28'!$J$6:$J$657,'KT PHÒNG'!A138)</f>
        <v>0</v>
      </c>
      <c r="E138" s="5">
        <f>COUNTIF('TUẦN 27-28'!$K$6:$K$657,'KT PHÒNG'!A138)</f>
        <v>0</v>
      </c>
      <c r="F138" s="5">
        <f>COUNTIF('TUẦN 27-28'!$L$6:$L$657,'KT PHÒNG'!A138)</f>
        <v>0</v>
      </c>
      <c r="G138" s="5">
        <f>COUNTIF('TUẦN 27-28'!$M$6:$M$657,'KT PHÒNG'!A138)</f>
        <v>0</v>
      </c>
      <c r="H138" s="5">
        <f>COUNTIF('TUẦN 27-28'!$N$6:$N$657,'KT PHÒNG'!A138)</f>
        <v>0</v>
      </c>
      <c r="I138" s="5">
        <f>COUNTIF('TUẦN 27-28'!$O$6:$O$657,'KT PHÒNG'!A138)</f>
        <v>0</v>
      </c>
      <c r="J138" s="5">
        <f>COUNTIF('TUẦN 27-28'!$P$6:$P$657,'KT PHÒNG'!A138)</f>
        <v>0</v>
      </c>
      <c r="K138" s="5">
        <f>COUNTIF('TUẦN 27-28'!$Q$6:$Q$657,'KT PHÒNG'!A138)</f>
        <v>0</v>
      </c>
      <c r="L138" s="5">
        <f>COUNTIF('TUẦN 27-28'!$R$6:$R$657,'KT PHÒNG'!A138)</f>
        <v>0</v>
      </c>
      <c r="M138" s="5">
        <f>COUNTIF('TUẦN 27-28'!$S$6:$S$657,'KT PHÒNG'!A138)</f>
        <v>0</v>
      </c>
      <c r="N138" s="5">
        <f>COUNTIF('TUẦN 27-28'!$T$6:$T$657,'KT PHÒNG'!A138)</f>
        <v>0</v>
      </c>
      <c r="O138" s="5">
        <f>COUNTIF('TUẦN 27-28'!$U$6:$U$657,'KT PHÒNG'!A138)</f>
        <v>0</v>
      </c>
      <c r="P138" s="5">
        <f>COUNTIF('TUẦN 27-28'!$V$5:$V$657,'KT PHÒNG'!A138)</f>
        <v>0</v>
      </c>
      <c r="Q138" s="5">
        <f>COUNTIF('TUẦN 27-28'!$W$8:$W$511,'KT PHÒNG'!A138)</f>
        <v>0</v>
      </c>
      <c r="R138" s="5">
        <f>COUNTIF('TUẦN 27-28'!$X$5:$X$657,'KT PHÒNG'!A138)</f>
        <v>0</v>
      </c>
      <c r="S138" s="5">
        <f>COUNTIF('TUẦN 27-28'!$Y$5:$Y$657,'KT PHÒNG'!A138)</f>
        <v>0</v>
      </c>
      <c r="T138" s="5">
        <f>COUNTIF('TUẦN 27-28'!$Z$5:$Z$657,'KT PHÒNG'!A138)</f>
        <v>0</v>
      </c>
      <c r="U138" s="5">
        <f>COUNTIF('TUẦN 27-28'!$AA$5:$AA$657,'KT PHÒNG'!A138)</f>
        <v>0</v>
      </c>
      <c r="V138" s="5">
        <f>COUNTIF('TUẦN 27-28'!$AB$8:$AB$529,'KT PHÒNG'!A138)</f>
        <v>0</v>
      </c>
    </row>
    <row r="139" spans="1:22">
      <c r="A139" s="8" t="s">
        <v>69</v>
      </c>
      <c r="B139" s="5">
        <f>COUNTIF('TUẦN 27-28'!$H$6:$H$657,'KT PHÒNG'!A139)</f>
        <v>0</v>
      </c>
      <c r="C139" s="5">
        <f>COUNTIF('TUẦN 27-28'!$I$6:$I$657,'KT PHÒNG'!A139)</f>
        <v>0</v>
      </c>
      <c r="D139" s="5">
        <f>COUNTIF('TUẦN 27-28'!$J$6:$J$657,'KT PHÒNG'!A139)</f>
        <v>1</v>
      </c>
      <c r="E139" s="5">
        <f>COUNTIF('TUẦN 27-28'!$K$6:$K$657,'KT PHÒNG'!A139)</f>
        <v>1</v>
      </c>
      <c r="F139" s="5">
        <f>COUNTIF('TUẦN 27-28'!$L$6:$L$657,'KT PHÒNG'!A139)</f>
        <v>0</v>
      </c>
      <c r="G139" s="5">
        <f>COUNTIF('TUẦN 27-28'!$M$6:$M$657,'KT PHÒNG'!A139)</f>
        <v>0</v>
      </c>
      <c r="H139" s="5">
        <f>COUNTIF('TUẦN 27-28'!$N$6:$N$657,'KT PHÒNG'!A139)</f>
        <v>0</v>
      </c>
      <c r="I139" s="5">
        <f>COUNTIF('TUẦN 27-28'!$O$6:$O$657,'KT PHÒNG'!A139)</f>
        <v>0</v>
      </c>
      <c r="J139" s="5">
        <f>COUNTIF('TUẦN 27-28'!$P$6:$P$657,'KT PHÒNG'!A139)</f>
        <v>1</v>
      </c>
      <c r="K139" s="5">
        <f>COUNTIF('TUẦN 27-28'!$Q$6:$Q$657,'KT PHÒNG'!A139)</f>
        <v>1</v>
      </c>
      <c r="L139" s="5">
        <f>COUNTIF('TUẦN 27-28'!$R$6:$R$657,'KT PHÒNG'!A139)</f>
        <v>0</v>
      </c>
      <c r="M139" s="5">
        <f>COUNTIF('TUẦN 27-28'!$S$6:$S$657,'KT PHÒNG'!A139)</f>
        <v>1</v>
      </c>
      <c r="N139" s="5">
        <f>COUNTIF('TUẦN 27-28'!$T$6:$T$657,'KT PHÒNG'!A139)</f>
        <v>0</v>
      </c>
      <c r="O139" s="5">
        <f>COUNTIF('TUẦN 27-28'!$U$6:$U$657,'KT PHÒNG'!A139)</f>
        <v>0</v>
      </c>
      <c r="P139" s="5">
        <f>COUNTIF('TUẦN 27-28'!$V$5:$V$657,'KT PHÒNG'!A139)</f>
        <v>1</v>
      </c>
      <c r="Q139" s="5">
        <f>COUNTIF('TUẦN 27-28'!$W$8:$W$511,'KT PHÒNG'!A139)</f>
        <v>0</v>
      </c>
      <c r="R139" s="5">
        <f>COUNTIF('TUẦN 27-28'!$X$5:$X$657,'KT PHÒNG'!A139)</f>
        <v>0</v>
      </c>
      <c r="S139" s="5">
        <f>COUNTIF('TUẦN 27-28'!$Y$5:$Y$657,'KT PHÒNG'!A139)</f>
        <v>0</v>
      </c>
      <c r="T139" s="5">
        <f>COUNTIF('TUẦN 27-28'!$Z$5:$Z$657,'KT PHÒNG'!A139)</f>
        <v>0</v>
      </c>
      <c r="U139" s="5">
        <f>COUNTIF('TUẦN 27-28'!$AA$5:$AA$657,'KT PHÒNG'!A139)</f>
        <v>0</v>
      </c>
      <c r="V139" s="5">
        <f>COUNTIF('TUẦN 27-28'!$AB$8:$AB$529,'KT PHÒNG'!A139)</f>
        <v>0</v>
      </c>
    </row>
    <row r="140" spans="1:22">
      <c r="A140" s="8" t="s">
        <v>261</v>
      </c>
      <c r="B140" s="5">
        <f>COUNTIF('TUẦN 27-28'!$H$6:$H$657,'KT PHÒNG'!A140)</f>
        <v>1</v>
      </c>
      <c r="C140" s="5">
        <f>COUNTIF('TUẦN 27-28'!$I$6:$I$657,'KT PHÒNG'!A140)</f>
        <v>1</v>
      </c>
      <c r="D140" s="5">
        <f>COUNTIF('TUẦN 27-28'!$J$6:$J$657,'KT PHÒNG'!A140)</f>
        <v>0</v>
      </c>
      <c r="E140" s="5">
        <f>COUNTIF('TUẦN 27-28'!$K$6:$K$657,'KT PHÒNG'!A140)</f>
        <v>0</v>
      </c>
      <c r="F140" s="5">
        <f>COUNTIF('TUẦN 27-28'!$L$6:$L$657,'KT PHÒNG'!A140)</f>
        <v>0</v>
      </c>
      <c r="G140" s="5">
        <f>COUNTIF('TUẦN 27-28'!$M$6:$M$657,'KT PHÒNG'!A140)</f>
        <v>0</v>
      </c>
      <c r="H140" s="5">
        <f>COUNTIF('TUẦN 27-28'!$N$6:$N$657,'KT PHÒNG'!A140)</f>
        <v>0</v>
      </c>
      <c r="I140" s="5">
        <f>COUNTIF('TUẦN 27-28'!$O$6:$O$657,'KT PHÒNG'!A140)</f>
        <v>0</v>
      </c>
      <c r="J140" s="5">
        <f>COUNTIF('TUẦN 27-28'!$P$6:$P$657,'KT PHÒNG'!A140)</f>
        <v>0</v>
      </c>
      <c r="K140" s="5">
        <f>COUNTIF('TUẦN 27-28'!$Q$6:$Q$657,'KT PHÒNG'!A140)</f>
        <v>1</v>
      </c>
      <c r="L140" s="5">
        <f>COUNTIF('TUẦN 27-28'!$R$6:$R$657,'KT PHÒNG'!A140)</f>
        <v>1</v>
      </c>
      <c r="M140" s="5">
        <f>COUNTIF('TUẦN 27-28'!$S$6:$S$657,'KT PHÒNG'!A140)</f>
        <v>0</v>
      </c>
      <c r="N140" s="5">
        <f>COUNTIF('TUẦN 27-28'!$T$6:$T$657,'KT PHÒNG'!A140)</f>
        <v>0</v>
      </c>
      <c r="O140" s="5">
        <f>COUNTIF('TUẦN 27-28'!$U$6:$U$657,'KT PHÒNG'!A140)</f>
        <v>0</v>
      </c>
      <c r="P140" s="5">
        <f>COUNTIF('TUẦN 27-28'!$V$5:$V$657,'KT PHÒNG'!A140)</f>
        <v>1</v>
      </c>
      <c r="Q140" s="5">
        <f>COUNTIF('TUẦN 27-28'!$W$8:$W$511,'KT PHÒNG'!A140)</f>
        <v>0</v>
      </c>
      <c r="R140" s="5">
        <f>COUNTIF('TUẦN 27-28'!$X$5:$X$657,'KT PHÒNG'!A140)</f>
        <v>1</v>
      </c>
      <c r="S140" s="5">
        <f>COUNTIF('TUẦN 27-28'!$Y$5:$Y$657,'KT PHÒNG'!A140)</f>
        <v>0</v>
      </c>
      <c r="T140" s="5">
        <f>COUNTIF('TUẦN 27-28'!$Z$5:$Z$657,'KT PHÒNG'!A140)</f>
        <v>0</v>
      </c>
      <c r="U140" s="5">
        <f>COUNTIF('TUẦN 27-28'!$AA$5:$AA$657,'KT PHÒNG'!A140)</f>
        <v>0</v>
      </c>
      <c r="V140" s="5">
        <f>COUNTIF('TUẦN 27-28'!$AB$8:$AB$529,'KT PHÒNG'!A140)</f>
        <v>0</v>
      </c>
    </row>
    <row r="141" spans="1:22">
      <c r="A141" s="146" t="s">
        <v>987</v>
      </c>
      <c r="B141" s="5"/>
      <c r="C141" s="5"/>
      <c r="D141" s="5"/>
      <c r="E141" s="5"/>
      <c r="F141" s="5">
        <f>COUNTIF('TUẦN 27-28'!$L$6:$L$657,'KT PHÒNG'!A141)</f>
        <v>0</v>
      </c>
      <c r="G141" s="5">
        <f>COUNTIF('TUẦN 27-28'!$M$6:$M$657,'KT PHÒNG'!A141)</f>
        <v>0</v>
      </c>
      <c r="H141" s="5">
        <f>COUNTIF('TUẦN 27-28'!$N$6:$N$657,'KT PHÒNG'!A141)</f>
        <v>0</v>
      </c>
      <c r="I141" s="5">
        <f>COUNTIF('TUẦN 27-28'!$O$6:$O$657,'KT PHÒNG'!A141)</f>
        <v>0</v>
      </c>
      <c r="J141" s="5">
        <f>COUNTIF('TUẦN 27-28'!$P$6:$P$657,'KT PHÒNG'!A141)</f>
        <v>0</v>
      </c>
      <c r="K141" s="5">
        <f>COUNTIF('TUẦN 27-28'!$Q$6:$Q$657,'KT PHÒNG'!A141)</f>
        <v>1</v>
      </c>
      <c r="L141" s="5">
        <f>COUNTIF('TUẦN 27-28'!$R$6:$R$657,'KT PHÒNG'!A141)</f>
        <v>1</v>
      </c>
      <c r="M141" s="5">
        <f>COUNTIF('TUẦN 27-28'!$S$6:$S$657,'KT PHÒNG'!A141)</f>
        <v>0</v>
      </c>
      <c r="N141" s="5">
        <f>COUNTIF('TUẦN 27-28'!$T$6:$T$657,'KT PHÒNG'!A141)</f>
        <v>0</v>
      </c>
      <c r="O141" s="5">
        <f>COUNTIF('TUẦN 27-28'!$U$6:$U$657,'KT PHÒNG'!A141)</f>
        <v>0</v>
      </c>
      <c r="P141" s="5">
        <f>COUNTIF('TUẦN 27-28'!$V$5:$V$657,'KT PHÒNG'!A141)</f>
        <v>0</v>
      </c>
      <c r="Q141" s="5">
        <f>COUNTIF('TUẦN 27-28'!$W$8:$W$511,'KT PHÒNG'!A141)</f>
        <v>1</v>
      </c>
      <c r="R141" s="5">
        <f>COUNTIF('TUẦN 27-28'!$X$5:$X$657,'KT PHÒNG'!A141)</f>
        <v>1</v>
      </c>
      <c r="S141" s="5">
        <f>COUNTIF('TUẦN 27-28'!$Y$5:$Y$657,'KT PHÒNG'!A141)</f>
        <v>1</v>
      </c>
      <c r="T141" s="5">
        <f>COUNTIF('TUẦN 27-28'!$Z$5:$Z$657,'KT PHÒNG'!A141)</f>
        <v>0</v>
      </c>
      <c r="U141" s="5">
        <f>COUNTIF('TUẦN 27-28'!$AA$5:$AA$657,'KT PHÒNG'!A141)</f>
        <v>0</v>
      </c>
      <c r="V141" s="5">
        <f>COUNTIF('TUẦN 27-28'!$AB$8:$AB$529,'KT PHÒNG'!A141)</f>
        <v>0</v>
      </c>
    </row>
    <row r="142" spans="1:22">
      <c r="A142" s="146" t="s">
        <v>988</v>
      </c>
      <c r="B142" s="5"/>
      <c r="C142" s="5"/>
      <c r="D142" s="5"/>
      <c r="E142" s="5"/>
      <c r="F142" s="5">
        <f>COUNTIF('TUẦN 27-28'!$L$6:$L$657,'KT PHÒNG'!A142)</f>
        <v>0</v>
      </c>
      <c r="G142" s="5">
        <f>COUNTIF('TUẦN 27-28'!$M$6:$M$657,'KT PHÒNG'!A142)</f>
        <v>0</v>
      </c>
      <c r="H142" s="5">
        <f>COUNTIF('TUẦN 27-28'!$N$6:$N$657,'KT PHÒNG'!A142)</f>
        <v>0</v>
      </c>
      <c r="I142" s="5">
        <f>COUNTIF('TUẦN 27-28'!$O$6:$O$657,'KT PHÒNG'!A142)</f>
        <v>0</v>
      </c>
      <c r="J142" s="5">
        <f>COUNTIF('TUẦN 27-28'!$P$6:$P$657,'KT PHÒNG'!A142)</f>
        <v>0</v>
      </c>
      <c r="K142" s="5">
        <f>COUNTIF('TUẦN 27-28'!$Q$6:$Q$657,'KT PHÒNG'!A142)</f>
        <v>0</v>
      </c>
      <c r="L142" s="5">
        <f>COUNTIF('TUẦN 27-28'!$R$6:$R$657,'KT PHÒNG'!A142)</f>
        <v>0</v>
      </c>
      <c r="M142" s="5">
        <f>COUNTIF('TUẦN 27-28'!$S$6:$S$657,'KT PHÒNG'!A142)</f>
        <v>0</v>
      </c>
      <c r="N142" s="5">
        <f>COUNTIF('TUẦN 27-28'!$T$6:$T$657,'KT PHÒNG'!A142)</f>
        <v>0</v>
      </c>
      <c r="O142" s="5">
        <f>COUNTIF('TUẦN 27-28'!$U$6:$U$657,'KT PHÒNG'!A142)</f>
        <v>0</v>
      </c>
      <c r="P142" s="5">
        <f>COUNTIF('TUẦN 27-28'!$V$5:$V$657,'KT PHÒNG'!A142)</f>
        <v>0</v>
      </c>
      <c r="Q142" s="5">
        <f>COUNTIF('TUẦN 27-28'!$W$8:$W$511,'KT PHÒNG'!A142)</f>
        <v>0</v>
      </c>
      <c r="R142" s="5">
        <f>COUNTIF('TUẦN 27-28'!$X$5:$X$657,'KT PHÒNG'!A142)</f>
        <v>0</v>
      </c>
      <c r="S142" s="5">
        <f>COUNTIF('TUẦN 27-28'!$Y$5:$Y$657,'KT PHÒNG'!A142)</f>
        <v>0</v>
      </c>
      <c r="T142" s="5">
        <f>COUNTIF('TUẦN 27-28'!$Z$5:$Z$657,'KT PHÒNG'!A142)</f>
        <v>0</v>
      </c>
      <c r="U142" s="5">
        <f>COUNTIF('TUẦN 27-28'!$AA$5:$AA$657,'KT PHÒNG'!A142)</f>
        <v>0</v>
      </c>
      <c r="V142" s="5">
        <f>COUNTIF('TUẦN 27-28'!$AB$8:$AB$529,'KT PHÒNG'!A142)</f>
        <v>0</v>
      </c>
    </row>
    <row r="143" spans="1:22" ht="18.75" customHeight="1">
      <c r="A143" s="3" t="s">
        <v>579</v>
      </c>
      <c r="B143" s="5">
        <f>COUNTIF('TUẦN 27-28'!$H$6:$H$657,'KT PHÒNG'!A143)</f>
        <v>1</v>
      </c>
      <c r="C143" s="5">
        <f>COUNTIF('TUẦN 27-28'!$I$6:$I$657,'KT PHÒNG'!A143)</f>
        <v>0</v>
      </c>
      <c r="D143" s="5">
        <f>COUNTIF('TUẦN 27-28'!$J$6:$J$657,'KT PHÒNG'!A143)</f>
        <v>0</v>
      </c>
      <c r="E143" s="5">
        <f>COUNTIF('TUẦN 27-28'!$K$6:$K$657,'KT PHÒNG'!A143)</f>
        <v>0</v>
      </c>
      <c r="F143" s="5">
        <f>COUNTIF('TUẦN 27-28'!$L$6:$L$657,'KT PHÒNG'!A143)</f>
        <v>1</v>
      </c>
      <c r="G143" s="5">
        <f>COUNTIF('TUẦN 27-28'!$M$6:$M$657,'KT PHÒNG'!A143)</f>
        <v>0</v>
      </c>
      <c r="H143" s="5">
        <f>COUNTIF('TUẦN 27-28'!$N$6:$N$657,'KT PHÒNG'!A143)</f>
        <v>0</v>
      </c>
      <c r="I143" s="5">
        <f>COUNTIF('TUẦN 27-28'!$O$6:$O$657,'KT PHÒNG'!A143)</f>
        <v>1</v>
      </c>
      <c r="J143" s="5">
        <f>COUNTIF('TUẦN 27-28'!$P$6:$P$657,'KT PHÒNG'!A143)</f>
        <v>0</v>
      </c>
      <c r="K143" s="5">
        <f>COUNTIF('TUẦN 27-28'!$Q$6:$Q$657,'KT PHÒNG'!A143)</f>
        <v>0</v>
      </c>
      <c r="L143" s="5">
        <f>COUNTIF('TUẦN 27-28'!$R$6:$R$657,'KT PHÒNG'!A143)</f>
        <v>1</v>
      </c>
      <c r="M143" s="5">
        <f>COUNTIF('TUẦN 27-28'!$S$6:$S$657,'KT PHÒNG'!A143)</f>
        <v>1</v>
      </c>
      <c r="N143" s="5">
        <f>COUNTIF('TUẦN 27-28'!$T$6:$T$657,'KT PHÒNG'!A143)</f>
        <v>0</v>
      </c>
      <c r="O143" s="5">
        <f>COUNTIF('TUẦN 27-28'!$U$6:$U$657,'KT PHÒNG'!A143)</f>
        <v>0</v>
      </c>
      <c r="P143" s="5">
        <f>COUNTIF('TUẦN 27-28'!$V$5:$V$657,'KT PHÒNG'!A143)</f>
        <v>1</v>
      </c>
      <c r="Q143" s="5">
        <f>COUNTIF('TUẦN 27-28'!$W$8:$W$511,'KT PHÒNG'!A143)</f>
        <v>0</v>
      </c>
      <c r="R143" s="5">
        <f>COUNTIF('TUẦN 27-28'!$X$5:$X$657,'KT PHÒNG'!A143)</f>
        <v>0</v>
      </c>
      <c r="S143" s="5">
        <f>COUNTIF('TUẦN 27-28'!$Y$5:$Y$657,'KT PHÒNG'!A143)</f>
        <v>1</v>
      </c>
      <c r="T143" s="5">
        <f>COUNTIF('TUẦN 27-28'!$Z$5:$Z$657,'KT PHÒNG'!A143)</f>
        <v>1</v>
      </c>
      <c r="U143" s="5">
        <f>COUNTIF('TUẦN 27-28'!$AA$5:$AA$657,'KT PHÒNG'!A143)</f>
        <v>0</v>
      </c>
      <c r="V143" s="5">
        <f>COUNTIF('TUẦN 27-28'!$AB$8:$AB$529,'KT PHÒNG'!A143)</f>
        <v>0</v>
      </c>
    </row>
    <row r="144" spans="1:22">
      <c r="A144" s="3" t="s">
        <v>614</v>
      </c>
      <c r="B144" s="5">
        <f>COUNTIF('TUẦN 27-28'!$H$6:$H$657,'KT PHÒNG'!A144)</f>
        <v>1</v>
      </c>
      <c r="C144" s="5">
        <f>COUNTIF('TUẦN 27-28'!$I$6:$I$657,'KT PHÒNG'!A144)</f>
        <v>0</v>
      </c>
      <c r="D144" s="5">
        <f>COUNTIF('TUẦN 27-28'!$J$6:$J$657,'KT PHÒNG'!A144)</f>
        <v>0</v>
      </c>
      <c r="E144" s="5">
        <f>COUNTIF('TUẦN 27-28'!$K$6:$K$657,'KT PHÒNG'!A144)</f>
        <v>1</v>
      </c>
      <c r="F144" s="5">
        <f>COUNTIF('TUẦN 27-28'!$L$6:$L$657,'KT PHÒNG'!A144)</f>
        <v>1</v>
      </c>
      <c r="G144" s="5">
        <f>COUNTIF('TUẦN 27-28'!$M$6:$M$657,'KT PHÒNG'!A144)</f>
        <v>0</v>
      </c>
      <c r="H144" s="5">
        <f>COUNTIF('TUẦN 27-28'!$N$6:$N$657,'KT PHÒNG'!A144)</f>
        <v>0</v>
      </c>
      <c r="I144" s="5">
        <f>COUNTIF('TUẦN 27-28'!$O$6:$O$657,'KT PHÒNG'!A144)</f>
        <v>0</v>
      </c>
      <c r="J144" s="5">
        <f>COUNTIF('TUẦN 27-28'!$P$6:$P$657,'KT PHÒNG'!A144)</f>
        <v>0</v>
      </c>
      <c r="K144" s="5">
        <f>COUNTIF('TUẦN 27-28'!$Q$6:$Q$657,'KT PHÒNG'!A144)</f>
        <v>0</v>
      </c>
      <c r="L144" s="5">
        <f>COUNTIF('TUẦN 27-28'!$R$6:$R$657,'KT PHÒNG'!A144)</f>
        <v>1</v>
      </c>
      <c r="M144" s="5">
        <f>COUNTIF('TUẦN 27-28'!$S$6:$S$657,'KT PHÒNG'!A144)</f>
        <v>1</v>
      </c>
      <c r="N144" s="5">
        <f>COUNTIF('TUẦN 27-28'!$T$6:$T$657,'KT PHÒNG'!A144)</f>
        <v>0</v>
      </c>
      <c r="O144" s="5">
        <f>COUNTIF('TUẦN 27-28'!$U$6:$U$657,'KT PHÒNG'!A144)</f>
        <v>0</v>
      </c>
      <c r="P144" s="5">
        <f>COUNTIF('TUẦN 27-28'!$V$5:$V$657,'KT PHÒNG'!A144)</f>
        <v>0</v>
      </c>
      <c r="Q144" s="5">
        <f>COUNTIF('TUẦN 27-28'!$W$8:$W$511,'KT PHÒNG'!A144)</f>
        <v>0</v>
      </c>
      <c r="R144" s="5">
        <f>COUNTIF('TUẦN 27-28'!$X$5:$X$657,'KT PHÒNG'!A144)</f>
        <v>0</v>
      </c>
      <c r="S144" s="5">
        <f>COUNTIF('TUẦN 27-28'!$Y$5:$Y$657,'KT PHÒNG'!A144)</f>
        <v>1</v>
      </c>
      <c r="T144" s="5">
        <f>COUNTIF('TUẦN 27-28'!$Z$5:$Z$657,'KT PHÒNG'!A144)</f>
        <v>1</v>
      </c>
      <c r="U144" s="5">
        <f>COUNTIF('TUẦN 27-28'!$AA$5:$AA$657,'KT PHÒNG'!A144)</f>
        <v>0</v>
      </c>
      <c r="V144" s="5">
        <f>COUNTIF('TUẦN 27-28'!$AB$8:$AB$529,'KT PHÒNG'!A144)</f>
        <v>0</v>
      </c>
    </row>
    <row r="145" spans="1:22">
      <c r="A145" s="3" t="s">
        <v>578</v>
      </c>
      <c r="B145" s="5">
        <f>COUNTIF('TUẦN 27-28'!$H$6:$H$657,'KT PHÒNG'!A145)</f>
        <v>0</v>
      </c>
      <c r="C145" s="5">
        <f>COUNTIF('TUẦN 27-28'!$I$6:$I$657,'KT PHÒNG'!A145)</f>
        <v>0</v>
      </c>
      <c r="D145" s="5">
        <f>COUNTIF('TUẦN 27-28'!$J$6:$J$657,'KT PHÒNG'!A145)</f>
        <v>1</v>
      </c>
      <c r="E145" s="5">
        <f>COUNTIF('TUẦN 27-28'!$K$6:$K$657,'KT PHÒNG'!A145)</f>
        <v>0</v>
      </c>
      <c r="F145" s="5">
        <f>COUNTIF('TUẦN 27-28'!$L$6:$L$657,'KT PHÒNG'!A145)</f>
        <v>0</v>
      </c>
      <c r="G145" s="5">
        <f>COUNTIF('TUẦN 27-28'!$M$6:$M$657,'KT PHÒNG'!A145)</f>
        <v>0</v>
      </c>
      <c r="H145" s="5">
        <f>COUNTIF('TUẦN 27-28'!$N$6:$N$657,'KT PHÒNG'!A145)</f>
        <v>0</v>
      </c>
      <c r="I145" s="5">
        <f>COUNTIF('TUẦN 27-28'!$O$6:$O$657,'KT PHÒNG'!A145)</f>
        <v>0</v>
      </c>
      <c r="J145" s="5">
        <f>COUNTIF('TUẦN 27-28'!$P$6:$P$657,'KT PHÒNG'!A145)</f>
        <v>1</v>
      </c>
      <c r="K145" s="5">
        <f>COUNTIF('TUẦN 27-28'!$Q$6:$Q$657,'KT PHÒNG'!A145)</f>
        <v>1</v>
      </c>
      <c r="L145" s="5">
        <f>COUNTIF('TUẦN 27-28'!$R$6:$R$657,'KT PHÒNG'!A145)</f>
        <v>1</v>
      </c>
      <c r="M145" s="5">
        <f>COUNTIF('TUẦN 27-28'!$S$6:$S$657,'KT PHÒNG'!A145)</f>
        <v>0</v>
      </c>
      <c r="N145" s="5">
        <f>COUNTIF('TUẦN 27-28'!$T$6:$T$657,'KT PHÒNG'!A145)</f>
        <v>0</v>
      </c>
      <c r="O145" s="5">
        <f>COUNTIF('TUẦN 27-28'!$U$6:$U$657,'KT PHÒNG'!A145)</f>
        <v>0</v>
      </c>
      <c r="P145" s="5">
        <f>COUNTIF('TUẦN 27-28'!$V$5:$V$657,'KT PHÒNG'!A145)</f>
        <v>0</v>
      </c>
      <c r="Q145" s="5">
        <f>COUNTIF('TUẦN 27-28'!$W$8:$W$511,'KT PHÒNG'!A145)</f>
        <v>0</v>
      </c>
      <c r="R145" s="5">
        <f>COUNTIF('TUẦN 27-28'!$X$5:$X$657,'KT PHÒNG'!A145)</f>
        <v>1</v>
      </c>
      <c r="S145" s="5">
        <f>COUNTIF('TUẦN 27-28'!$Y$5:$Y$657,'KT PHÒNG'!A145)</f>
        <v>1</v>
      </c>
      <c r="T145" s="5">
        <f>COUNTIF('TUẦN 27-28'!$Z$5:$Z$657,'KT PHÒNG'!A145)</f>
        <v>1</v>
      </c>
      <c r="U145" s="5">
        <f>COUNTIF('TUẦN 27-28'!$AA$5:$AA$657,'KT PHÒNG'!A145)</f>
        <v>0</v>
      </c>
      <c r="V145" s="5">
        <f>COUNTIF('TUẦN 27-28'!$AB$8:$AB$529,'KT PHÒNG'!A145)</f>
        <v>0</v>
      </c>
    </row>
    <row r="146" spans="1:22">
      <c r="A146" s="3" t="s">
        <v>615</v>
      </c>
      <c r="B146" s="5">
        <f>COUNTIF('TUẦN 27-28'!$H$6:$H$657,'KT PHÒNG'!A146)</f>
        <v>0</v>
      </c>
      <c r="C146" s="5">
        <f>COUNTIF('TUẦN 27-28'!$I$6:$I$657,'KT PHÒNG'!A146)</f>
        <v>0</v>
      </c>
      <c r="D146" s="5">
        <f>COUNTIF('TUẦN 27-28'!$J$6:$J$657,'KT PHÒNG'!A146)</f>
        <v>1</v>
      </c>
      <c r="E146" s="5">
        <f>COUNTIF('TUẦN 27-28'!$K$6:$K$657,'KT PHÒNG'!A146)</f>
        <v>0</v>
      </c>
      <c r="F146" s="5">
        <f>COUNTIF('TUẦN 27-28'!$L$6:$L$657,'KT PHÒNG'!A146)</f>
        <v>0</v>
      </c>
      <c r="G146" s="5">
        <f>COUNTIF('TUẦN 27-28'!$M$6:$M$657,'KT PHÒNG'!A146)</f>
        <v>0</v>
      </c>
      <c r="H146" s="5">
        <f>COUNTIF('TUẦN 27-28'!$N$6:$N$657,'KT PHÒNG'!A146)</f>
        <v>0</v>
      </c>
      <c r="I146" s="5">
        <f>COUNTIF('TUẦN 27-28'!$O$6:$O$657,'KT PHÒNG'!A146)</f>
        <v>0</v>
      </c>
      <c r="J146" s="5">
        <f>COUNTIF('TUẦN 27-28'!$P$6:$P$657,'KT PHÒNG'!A146)</f>
        <v>0</v>
      </c>
      <c r="K146" s="5">
        <f>COUNTIF('TUẦN 27-28'!$Q$6:$Q$657,'KT PHÒNG'!A146)</f>
        <v>1</v>
      </c>
      <c r="L146" s="5">
        <f>COUNTIF('TUẦN 27-28'!$R$6:$R$657,'KT PHÒNG'!A146)</f>
        <v>0</v>
      </c>
      <c r="M146" s="5">
        <f>COUNTIF('TUẦN 27-28'!$S$6:$S$657,'KT PHÒNG'!A146)</f>
        <v>0</v>
      </c>
      <c r="N146" s="5">
        <f>COUNTIF('TUẦN 27-28'!$T$6:$T$657,'KT PHÒNG'!A146)</f>
        <v>0</v>
      </c>
      <c r="O146" s="5">
        <f>COUNTIF('TUẦN 27-28'!$U$6:$U$657,'KT PHÒNG'!A146)</f>
        <v>0</v>
      </c>
      <c r="P146" s="5">
        <f>COUNTIF('TUẦN 27-28'!$V$5:$V$657,'KT PHÒNG'!A146)</f>
        <v>0</v>
      </c>
      <c r="Q146" s="5">
        <f>COUNTIF('TUẦN 27-28'!$W$8:$W$511,'KT PHÒNG'!A146)</f>
        <v>0</v>
      </c>
      <c r="R146" s="5">
        <f>COUNTIF('TUẦN 27-28'!$X$5:$X$657,'KT PHÒNG'!A146)</f>
        <v>1</v>
      </c>
      <c r="S146" s="5">
        <f>COUNTIF('TUẦN 27-28'!$Y$5:$Y$657,'KT PHÒNG'!A146)</f>
        <v>0</v>
      </c>
      <c r="T146" s="5">
        <f>COUNTIF('TUẦN 27-28'!$Z$5:$Z$657,'KT PHÒNG'!A146)</f>
        <v>0</v>
      </c>
      <c r="U146" s="5">
        <f>COUNTIF('TUẦN 27-28'!$AA$5:$AA$657,'KT PHÒNG'!A146)</f>
        <v>0</v>
      </c>
      <c r="V146" s="5">
        <f>COUNTIF('TUẦN 27-28'!$AB$8:$AB$529,'KT PHÒNG'!A146)</f>
        <v>0</v>
      </c>
    </row>
    <row r="147" spans="1:22" ht="18.75" customHeight="1">
      <c r="A147" s="3" t="s">
        <v>42</v>
      </c>
      <c r="B147" s="5">
        <f>COUNTIF('TUẦN 27-28'!$H$6:$H$657,'KT PHÒNG'!A147)</f>
        <v>0</v>
      </c>
      <c r="C147" s="5">
        <f>COUNTIF('TUẦN 27-28'!$I$6:$I$657,'KT PHÒNG'!A147)</f>
        <v>0</v>
      </c>
      <c r="D147" s="5">
        <f>COUNTIF('TUẦN 27-28'!$J$6:$J$657,'KT PHÒNG'!A147)</f>
        <v>1</v>
      </c>
      <c r="E147" s="5">
        <f>COUNTIF('TUẦN 27-28'!$K$6:$K$657,'KT PHÒNG'!A147)</f>
        <v>1</v>
      </c>
      <c r="F147" s="5">
        <f>COUNTIF('TUẦN 27-28'!$L$6:$L$657,'KT PHÒNG'!A147)</f>
        <v>0</v>
      </c>
      <c r="G147" s="5">
        <f>COUNTIF('TUẦN 27-28'!$M$6:$M$657,'KT PHÒNG'!A147)</f>
        <v>0</v>
      </c>
      <c r="H147" s="5">
        <f>COUNTIF('TUẦN 27-28'!$N$6:$N$657,'KT PHÒNG'!A147)</f>
        <v>0</v>
      </c>
      <c r="I147" s="5">
        <f>COUNTIF('TUẦN 27-28'!$O$6:$O$657,'KT PHÒNG'!A147)</f>
        <v>1</v>
      </c>
      <c r="J147" s="5">
        <f>COUNTIF('TUẦN 27-28'!$P$6:$P$657,'KT PHÒNG'!A147)</f>
        <v>1</v>
      </c>
      <c r="K147" s="5">
        <f>COUNTIF('TUẦN 27-28'!$Q$6:$Q$657,'KT PHÒNG'!A147)</f>
        <v>0</v>
      </c>
      <c r="L147" s="5">
        <f>COUNTIF('TUẦN 27-28'!$R$6:$R$657,'KT PHÒNG'!A147)</f>
        <v>0</v>
      </c>
      <c r="M147" s="5">
        <f>COUNTIF('TUẦN 27-28'!$S$6:$S$657,'KT PHÒNG'!A147)</f>
        <v>0</v>
      </c>
      <c r="N147" s="5">
        <f>COUNTIF('TUẦN 27-28'!$T$6:$T$657,'KT PHÒNG'!A147)</f>
        <v>0</v>
      </c>
      <c r="O147" s="5">
        <f>COUNTIF('TUẦN 27-28'!$U$6:$U$657,'KT PHÒNG'!A147)</f>
        <v>0</v>
      </c>
      <c r="P147" s="5">
        <f>COUNTIF('TUẦN 27-28'!$V$5:$V$657,'KT PHÒNG'!A147)</f>
        <v>0</v>
      </c>
      <c r="Q147" s="5">
        <f>COUNTIF('TUẦN 27-28'!$W$8:$W$511,'KT PHÒNG'!A147)</f>
        <v>1</v>
      </c>
      <c r="R147" s="5">
        <f>COUNTIF('TUẦN 27-28'!$X$5:$X$657,'KT PHÒNG'!A147)</f>
        <v>1</v>
      </c>
      <c r="S147" s="5">
        <f>COUNTIF('TUẦN 27-28'!$Y$5:$Y$657,'KT PHÒNG'!A147)</f>
        <v>1</v>
      </c>
      <c r="T147" s="5">
        <f>COUNTIF('TUẦN 27-28'!$Z$5:$Z$657,'KT PHÒNG'!A147)</f>
        <v>0</v>
      </c>
      <c r="U147" s="5">
        <f>COUNTIF('TUẦN 27-28'!$AA$5:$AA$657,'KT PHÒNG'!A147)</f>
        <v>0</v>
      </c>
      <c r="V147" s="5">
        <f>COUNTIF('TUẦN 27-28'!$AB$8:$AB$529,'KT PHÒNG'!A147)</f>
        <v>0</v>
      </c>
    </row>
    <row r="148" spans="1:22" ht="22.5" customHeight="1">
      <c r="A148" s="3" t="s">
        <v>38</v>
      </c>
      <c r="B148" s="5">
        <f>COUNTIF('TUẦN 27-28'!$H$6:$H$657,'KT PHÒNG'!A148)</f>
        <v>0</v>
      </c>
      <c r="C148" s="5">
        <f>COUNTIF('TUẦN 27-28'!$I$6:$I$657,'KT PHÒNG'!A148)</f>
        <v>0</v>
      </c>
      <c r="D148" s="5">
        <f>COUNTIF('TUẦN 27-28'!$J$6:$J$657,'KT PHÒNG'!A148)</f>
        <v>0</v>
      </c>
      <c r="E148" s="5">
        <f>COUNTIF('TUẦN 27-28'!$K$6:$K$657,'KT PHÒNG'!A148)</f>
        <v>0</v>
      </c>
      <c r="F148" s="5">
        <f>COUNTIF('TUẦN 27-28'!$L$6:$L$657,'KT PHÒNG'!A148)</f>
        <v>0</v>
      </c>
      <c r="G148" s="5">
        <f>COUNTIF('TUẦN 27-28'!$M$6:$M$657,'KT PHÒNG'!A148)</f>
        <v>0</v>
      </c>
      <c r="H148" s="5">
        <f>COUNTIF('TUẦN 27-28'!$N$6:$N$657,'KT PHÒNG'!A148)</f>
        <v>0</v>
      </c>
      <c r="I148" s="5">
        <f>COUNTIF('TUẦN 27-28'!$O$6:$O$657,'KT PHÒNG'!A148)</f>
        <v>0</v>
      </c>
      <c r="J148" s="5">
        <f>COUNTIF('TUẦN 27-28'!$P$6:$P$657,'KT PHÒNG'!A148)</f>
        <v>0</v>
      </c>
      <c r="K148" s="5">
        <f>COUNTIF('TUẦN 27-28'!$Q$6:$Q$657,'KT PHÒNG'!A148)</f>
        <v>0</v>
      </c>
      <c r="L148" s="5">
        <f>COUNTIF('TUẦN 27-28'!$R$6:$R$657,'KT PHÒNG'!A148)</f>
        <v>0</v>
      </c>
      <c r="M148" s="5">
        <f>COUNTIF('TUẦN 27-28'!$S$6:$S$657,'KT PHÒNG'!A148)</f>
        <v>0</v>
      </c>
      <c r="N148" s="5">
        <f>COUNTIF('TUẦN 27-28'!$T$6:$T$657,'KT PHÒNG'!A148)</f>
        <v>0</v>
      </c>
      <c r="O148" s="5">
        <f>COUNTIF('TUẦN 27-28'!$U$6:$U$657,'KT PHÒNG'!A148)</f>
        <v>0</v>
      </c>
      <c r="P148" s="5">
        <f>COUNTIF('TUẦN 27-28'!$V$5:$V$657,'KT PHÒNG'!A148)</f>
        <v>0</v>
      </c>
      <c r="Q148" s="5">
        <f>COUNTIF('TUẦN 27-28'!$W$8:$W$511,'KT PHÒNG'!A148)</f>
        <v>0</v>
      </c>
      <c r="R148" s="5">
        <f>COUNTIF('TUẦN 27-28'!$X$5:$X$657,'KT PHÒNG'!A148)</f>
        <v>0</v>
      </c>
      <c r="S148" s="5">
        <f>COUNTIF('TUẦN 27-28'!$Y$5:$Y$657,'KT PHÒNG'!A148)</f>
        <v>0</v>
      </c>
      <c r="T148" s="5">
        <f>COUNTIF('TUẦN 27-28'!$Z$5:$Z$657,'KT PHÒNG'!A148)</f>
        <v>0</v>
      </c>
      <c r="U148" s="5">
        <f>COUNTIF('TUẦN 27-28'!$AA$5:$AA$657,'KT PHÒNG'!A148)</f>
        <v>0</v>
      </c>
      <c r="V148" s="5">
        <f>COUNTIF('TUẦN 27-28'!$AB$8:$AB$529,'KT PHÒNG'!A148)</f>
        <v>0</v>
      </c>
    </row>
    <row r="149" spans="1:22" ht="15.95" customHeight="1">
      <c r="A149" s="3" t="s">
        <v>641</v>
      </c>
      <c r="B149" s="5">
        <f>COUNTIF('TUẦN 27-28'!$H$6:$H$657,'KT PHÒNG'!A149)</f>
        <v>1</v>
      </c>
      <c r="C149" s="5">
        <f>COUNTIF('TUẦN 27-28'!$I$6:$I$657,'KT PHÒNG'!A149)</f>
        <v>1</v>
      </c>
      <c r="D149" s="5">
        <f>COUNTIF('TUẦN 27-28'!$J$6:$J$657,'KT PHÒNG'!A149)</f>
        <v>2</v>
      </c>
      <c r="E149" s="5">
        <f>COUNTIF('TUẦN 27-28'!$K$6:$K$657,'KT PHÒNG'!A149)</f>
        <v>1</v>
      </c>
      <c r="F149" s="5">
        <f>COUNTIF('TUẦN 27-28'!$L$6:$L$657,'KT PHÒNG'!A149)</f>
        <v>2</v>
      </c>
      <c r="G149" s="5">
        <f>COUNTIF('TUẦN 27-28'!$M$6:$M$657,'KT PHÒNG'!A149)</f>
        <v>0</v>
      </c>
      <c r="H149" s="5">
        <f>COUNTIF('TUẦN 27-28'!$N$6:$N$657,'KT PHÒNG'!A149)</f>
        <v>0</v>
      </c>
      <c r="I149" s="5">
        <f>COUNTIF('TUẦN 27-28'!$O$6:$O$657,'KT PHÒNG'!A149)</f>
        <v>4</v>
      </c>
      <c r="J149" s="5">
        <f>COUNTIF('TUẦN 27-28'!$P$6:$P$657,'KT PHÒNG'!A149)</f>
        <v>1</v>
      </c>
      <c r="K149" s="5">
        <f>COUNTIF('TUẦN 27-28'!$Q$6:$Q$657,'KT PHÒNG'!A149)</f>
        <v>1</v>
      </c>
      <c r="L149" s="5">
        <f>COUNTIF('TUẦN 27-28'!$R$6:$R$657,'KT PHÒNG'!A149)</f>
        <v>1</v>
      </c>
      <c r="M149" s="5">
        <f>COUNTIF('TUẦN 27-28'!$S$6:$S$657,'KT PHÒNG'!A149)</f>
        <v>1</v>
      </c>
      <c r="N149" s="5">
        <f>COUNTIF('TUẦN 27-28'!$T$6:$T$657,'KT PHÒNG'!A149)</f>
        <v>0</v>
      </c>
      <c r="O149" s="5">
        <f>COUNTIF('TUẦN 27-28'!$U$6:$U$657,'KT PHÒNG'!A149)</f>
        <v>0</v>
      </c>
      <c r="P149" s="5">
        <f>COUNTIF('TUẦN 27-28'!$V$5:$V$657,'KT PHÒNG'!A149)</f>
        <v>1</v>
      </c>
      <c r="Q149" s="5">
        <f>COUNTIF('TUẦN 27-28'!$W$8:$W$511,'KT PHÒNG'!A149)</f>
        <v>1</v>
      </c>
      <c r="R149" s="5">
        <f>COUNTIF('TUẦN 27-28'!$X$5:$X$657,'KT PHÒNG'!A149)</f>
        <v>1</v>
      </c>
      <c r="S149" s="5">
        <f>COUNTIF('TUẦN 27-28'!$Y$5:$Y$657,'KT PHÒNG'!A149)</f>
        <v>1</v>
      </c>
      <c r="T149" s="5">
        <f>COUNTIF('TUẦN 27-28'!$Z$5:$Z$657,'KT PHÒNG'!A149)</f>
        <v>2</v>
      </c>
      <c r="U149" s="5">
        <f>COUNTIF('TUẦN 27-28'!$AA$5:$AA$657,'KT PHÒNG'!A149)</f>
        <v>0</v>
      </c>
      <c r="V149" s="5">
        <f>COUNTIF('TUẦN 27-28'!$AB$8:$AB$529,'KT PHÒNG'!A149)</f>
        <v>0</v>
      </c>
    </row>
    <row r="150" spans="1:22" ht="18" customHeight="1">
      <c r="A150" s="3" t="s">
        <v>642</v>
      </c>
      <c r="B150" s="5">
        <f>COUNTIF('TUẦN 27-28'!$H$6:$H$657,'KT PHÒNG'!A150)</f>
        <v>0</v>
      </c>
      <c r="C150" s="5">
        <f>COUNTIF('TUẦN 27-28'!$I$6:$I$657,'KT PHÒNG'!A150)</f>
        <v>1</v>
      </c>
      <c r="D150" s="5">
        <f>COUNTIF('TUẦN 27-28'!$J$6:$J$657,'KT PHÒNG'!A150)</f>
        <v>0</v>
      </c>
      <c r="E150" s="5">
        <f>COUNTIF('TUẦN 27-28'!$K$6:$K$657,'KT PHÒNG'!A150)</f>
        <v>1</v>
      </c>
      <c r="F150" s="5">
        <f>COUNTIF('TUẦN 27-28'!$L$6:$L$657,'KT PHÒNG'!A150)</f>
        <v>2</v>
      </c>
      <c r="G150" s="5">
        <f>COUNTIF('TUẦN 27-28'!$M$6:$M$657,'KT PHÒNG'!A150)</f>
        <v>0</v>
      </c>
      <c r="H150" s="5">
        <f>COUNTIF('TUẦN 27-28'!$N$6:$N$657,'KT PHÒNG'!A150)</f>
        <v>0</v>
      </c>
      <c r="I150" s="5">
        <f>COUNTIF('TUẦN 27-28'!$O$6:$O$657,'KT PHÒNG'!A150)</f>
        <v>1</v>
      </c>
      <c r="J150" s="5">
        <f>COUNTIF('TUẦN 27-28'!$P$6:$P$657,'KT PHÒNG'!A150)</f>
        <v>2</v>
      </c>
      <c r="K150" s="5">
        <f>COUNTIF('TUẦN 27-28'!$Q$6:$Q$657,'KT PHÒNG'!A150)</f>
        <v>0</v>
      </c>
      <c r="L150" s="5">
        <f>COUNTIF('TUẦN 27-28'!$R$6:$R$657,'KT PHÒNG'!A150)</f>
        <v>2</v>
      </c>
      <c r="M150" s="5">
        <f>COUNTIF('TUẦN 27-28'!$S$6:$S$657,'KT PHÒNG'!A150)</f>
        <v>2</v>
      </c>
      <c r="N150" s="5">
        <f>COUNTIF('TUẦN 27-28'!$T$6:$T$657,'KT PHÒNG'!A150)</f>
        <v>0</v>
      </c>
      <c r="O150" s="5">
        <f>COUNTIF('TUẦN 27-28'!$U$6:$U$657,'KT PHÒNG'!A150)</f>
        <v>0</v>
      </c>
      <c r="P150" s="5">
        <f>COUNTIF('TUẦN 27-28'!$V$5:$V$657,'KT PHÒNG'!A150)</f>
        <v>2</v>
      </c>
      <c r="Q150" s="5">
        <f>COUNTIF('TUẦN 27-28'!$W$8:$W$511,'KT PHÒNG'!A150)</f>
        <v>1</v>
      </c>
      <c r="R150" s="5">
        <f>COUNTIF('TUẦN 27-28'!$X$5:$X$657,'KT PHÒNG'!A150)</f>
        <v>0</v>
      </c>
      <c r="S150" s="5">
        <f>COUNTIF('TUẦN 27-28'!$Y$5:$Y$657,'KT PHÒNG'!A150)</f>
        <v>1</v>
      </c>
      <c r="T150" s="5">
        <f>COUNTIF('TUẦN 27-28'!$Z$5:$Z$657,'KT PHÒNG'!A150)</f>
        <v>1</v>
      </c>
      <c r="U150" s="5">
        <f>COUNTIF('TUẦN 27-28'!$AA$5:$AA$657,'KT PHÒNG'!A150)</f>
        <v>0</v>
      </c>
      <c r="V150" s="5">
        <f>COUNTIF('TUẦN 27-28'!$AB$8:$AB$529,'KT PHÒNG'!A150)</f>
        <v>0</v>
      </c>
    </row>
    <row r="151" spans="1:22" ht="21" customHeight="1">
      <c r="A151" s="3" t="s">
        <v>57</v>
      </c>
      <c r="B151" s="5">
        <f>COUNTIF('TUẦN 27-28'!$H$6:$H$657,'KT PHÒNG'!A151)</f>
        <v>3</v>
      </c>
      <c r="C151" s="5">
        <f>COUNTIF('TUẦN 27-28'!$I$6:$I$657,'KT PHÒNG'!A151)</f>
        <v>1</v>
      </c>
      <c r="D151" s="5">
        <f>COUNTIF('TUẦN 27-28'!$J$6:$J$657,'KT PHÒNG'!A151)</f>
        <v>2</v>
      </c>
      <c r="E151" s="5">
        <f>COUNTIF('TUẦN 27-28'!$K$6:$K$657,'KT PHÒNG'!A151)</f>
        <v>3</v>
      </c>
      <c r="F151" s="5">
        <f>COUNTIF('TUẦN 27-28'!$L$6:$L$657,'KT PHÒNG'!A151)</f>
        <v>3</v>
      </c>
      <c r="G151" s="5">
        <f>COUNTIF('TUẦN 27-28'!$M$6:$M$657,'KT PHÒNG'!A151)</f>
        <v>0</v>
      </c>
      <c r="H151" s="5">
        <f>COUNTIF('TUẦN 27-28'!$N$6:$N$657,'KT PHÒNG'!A151)</f>
        <v>0</v>
      </c>
      <c r="I151" s="5">
        <f>COUNTIF('TUẦN 27-28'!$O$6:$O$657,'KT PHÒNG'!A151)</f>
        <v>2</v>
      </c>
      <c r="J151" s="5">
        <f>COUNTIF('TUẦN 27-28'!$P$6:$P$657,'KT PHÒNG'!A151)</f>
        <v>2</v>
      </c>
      <c r="K151" s="5">
        <f>COUNTIF('TUẦN 27-28'!$Q$6:$Q$657,'KT PHÒNG'!A151)</f>
        <v>3</v>
      </c>
      <c r="L151" s="5">
        <f>COUNTIF('TUẦN 27-28'!$R$6:$R$657,'KT PHÒNG'!A151)</f>
        <v>1</v>
      </c>
      <c r="M151" s="5">
        <f>COUNTIF('TUẦN 27-28'!$S$6:$S$657,'KT PHÒNG'!A151)</f>
        <v>3</v>
      </c>
      <c r="N151" s="5">
        <f>COUNTIF('TUẦN 27-28'!$T$6:$T$657,'KT PHÒNG'!A151)</f>
        <v>0</v>
      </c>
      <c r="O151" s="5">
        <f>COUNTIF('TUẦN 27-28'!$U$6:$U$657,'KT PHÒNG'!A151)</f>
        <v>0</v>
      </c>
      <c r="P151" s="5">
        <f>COUNTIF('TUẦN 27-28'!$V$5:$V$657,'KT PHÒNG'!A151)</f>
        <v>2</v>
      </c>
      <c r="Q151" s="5">
        <f>COUNTIF('TUẦN 27-28'!$W$8:$W$511,'KT PHÒNG'!A151)</f>
        <v>3</v>
      </c>
      <c r="R151" s="5">
        <f>COUNTIF('TUẦN 27-28'!$X$5:$X$657,'KT PHÒNG'!A151)</f>
        <v>2</v>
      </c>
      <c r="S151" s="5">
        <f>COUNTIF('TUẦN 27-28'!$Y$5:$Y$657,'KT PHÒNG'!A151)</f>
        <v>3</v>
      </c>
      <c r="T151" s="5">
        <f>COUNTIF('TUẦN 27-28'!$Z$5:$Z$657,'KT PHÒNG'!A151)</f>
        <v>2</v>
      </c>
      <c r="U151" s="5">
        <f>COUNTIF('TUẦN 27-28'!$AA$5:$AA$657,'KT PHÒNG'!A151)</f>
        <v>0</v>
      </c>
      <c r="V151" s="5">
        <f>COUNTIF('TUẦN 27-28'!$AB$8:$AB$529,'KT PHÒNG'!A151)</f>
        <v>0</v>
      </c>
    </row>
    <row r="152" spans="1:22" ht="17.25" customHeight="1">
      <c r="A152" s="3" t="s">
        <v>56</v>
      </c>
      <c r="B152" s="5">
        <f>COUNTIF('TUẦN 27-28'!$H$6:$H$657,'KT PHÒNG'!A152)</f>
        <v>1</v>
      </c>
      <c r="C152" s="5">
        <f>COUNTIF('TUẦN 27-28'!$I$6:$I$657,'KT PHÒNG'!A152)</f>
        <v>1</v>
      </c>
      <c r="D152" s="5">
        <f>COUNTIF('TUẦN 27-28'!$J$6:$J$657,'KT PHÒNG'!A152)</f>
        <v>2</v>
      </c>
      <c r="E152" s="5">
        <f>COUNTIF('TUẦN 27-28'!$K$6:$K$657,'KT PHÒNG'!A152)</f>
        <v>4</v>
      </c>
      <c r="F152" s="5">
        <f>COUNTIF('TUẦN 27-28'!$L$6:$L$657,'KT PHÒNG'!A152)</f>
        <v>3</v>
      </c>
      <c r="G152" s="5">
        <f>COUNTIF('TUẦN 27-28'!$M$6:$M$657,'KT PHÒNG'!A152)</f>
        <v>0</v>
      </c>
      <c r="H152" s="5">
        <f>COUNTIF('TUẦN 27-28'!$N$6:$N$657,'KT PHÒNG'!A152)</f>
        <v>0</v>
      </c>
      <c r="I152" s="5">
        <f>COUNTIF('TUẦN 27-28'!$O$6:$O$657,'KT PHÒNG'!A152)</f>
        <v>2</v>
      </c>
      <c r="J152" s="5">
        <f>COUNTIF('TUẦN 27-28'!$P$6:$P$657,'KT PHÒNG'!A152)</f>
        <v>3</v>
      </c>
      <c r="K152" s="5">
        <f>COUNTIF('TUẦN 27-28'!$Q$6:$Q$657,'KT PHÒNG'!A152)</f>
        <v>1</v>
      </c>
      <c r="L152" s="5">
        <f>COUNTIF('TUẦN 27-28'!$R$6:$R$657,'KT PHÒNG'!A152)</f>
        <v>2</v>
      </c>
      <c r="M152" s="5">
        <f>COUNTIF('TUẦN 27-28'!$S$6:$S$657,'KT PHÒNG'!A152)</f>
        <v>3</v>
      </c>
      <c r="N152" s="5">
        <f>COUNTIF('TUẦN 27-28'!$T$6:$T$657,'KT PHÒNG'!A152)</f>
        <v>0</v>
      </c>
      <c r="O152" s="5">
        <f>COUNTIF('TUẦN 27-28'!$U$6:$U$657,'KT PHÒNG'!A152)</f>
        <v>0</v>
      </c>
      <c r="P152" s="5">
        <f>COUNTIF('TUẦN 27-28'!$V$5:$V$657,'KT PHÒNG'!A152)</f>
        <v>3</v>
      </c>
      <c r="Q152" s="5">
        <f>COUNTIF('TUẦN 27-28'!$W$8:$W$511,'KT PHÒNG'!A152)</f>
        <v>2</v>
      </c>
      <c r="R152" s="5">
        <f>COUNTIF('TUẦN 27-28'!$X$5:$X$657,'KT PHÒNG'!A152)</f>
        <v>3</v>
      </c>
      <c r="S152" s="5">
        <f>COUNTIF('TUẦN 27-28'!$Y$5:$Y$657,'KT PHÒNG'!A152)</f>
        <v>1</v>
      </c>
      <c r="T152" s="5">
        <f>COUNTIF('TUẦN 27-28'!$Z$5:$Z$657,'KT PHÒNG'!A152)</f>
        <v>3</v>
      </c>
      <c r="U152" s="5">
        <f>COUNTIF('TUẦN 27-28'!$AA$5:$AA$657,'KT PHÒNG'!A152)</f>
        <v>0</v>
      </c>
      <c r="V152" s="5">
        <f>COUNTIF('TUẦN 27-28'!$AB$8:$AB$529,'KT PHÒNG'!A152)</f>
        <v>0</v>
      </c>
    </row>
    <row r="153" spans="1:22" ht="20.25" customHeight="1">
      <c r="A153" s="3" t="s">
        <v>78</v>
      </c>
      <c r="B153" s="5">
        <f>COUNTIF('TUẦN 27-28'!$H$6:$H$657,'KT PHÒNG'!A153)</f>
        <v>1</v>
      </c>
      <c r="C153" s="5">
        <f>COUNTIF('TUẦN 27-28'!$I$6:$I$657,'KT PHÒNG'!A153)</f>
        <v>1</v>
      </c>
      <c r="D153" s="5">
        <f>COUNTIF('TUẦN 27-28'!$J$6:$J$657,'KT PHÒNG'!A153)</f>
        <v>1</v>
      </c>
      <c r="E153" s="5">
        <f>COUNTIF('TUẦN 27-28'!$K$6:$K$657,'KT PHÒNG'!A153)</f>
        <v>1</v>
      </c>
      <c r="F153" s="5">
        <f>COUNTIF('TUẦN 27-28'!$L$6:$L$657,'KT PHÒNG'!A153)</f>
        <v>2</v>
      </c>
      <c r="G153" s="5">
        <f>COUNTIF('TUẦN 27-28'!$M$6:$M$657,'KT PHÒNG'!A153)</f>
        <v>0</v>
      </c>
      <c r="H153" s="5">
        <f>COUNTIF('TUẦN 27-28'!$N$6:$N$657,'KT PHÒNG'!A153)</f>
        <v>0</v>
      </c>
      <c r="I153" s="5">
        <f>COUNTIF('TUẦN 27-28'!$O$6:$O$657,'KT PHÒNG'!A153)</f>
        <v>1</v>
      </c>
      <c r="J153" s="5">
        <f>COUNTIF('TUẦN 27-28'!$P$6:$P$657,'KT PHÒNG'!A153)</f>
        <v>3</v>
      </c>
      <c r="K153" s="5">
        <f>COUNTIF('TUẦN 27-28'!$Q$6:$Q$657,'KT PHÒNG'!A153)</f>
        <v>3</v>
      </c>
      <c r="L153" s="5">
        <f>COUNTIF('TUẦN 27-28'!$R$6:$R$657,'KT PHÒNG'!A153)</f>
        <v>3</v>
      </c>
      <c r="M153" s="5">
        <f>COUNTIF('TUẦN 27-28'!$S$6:$S$657,'KT PHÒNG'!A153)</f>
        <v>3</v>
      </c>
      <c r="N153" s="5">
        <f>COUNTIF('TUẦN 27-28'!$T$6:$T$657,'KT PHÒNG'!A153)</f>
        <v>0</v>
      </c>
      <c r="O153" s="5">
        <f>COUNTIF('TUẦN 27-28'!$U$6:$U$657,'KT PHÒNG'!A153)</f>
        <v>0</v>
      </c>
      <c r="P153" s="5">
        <f>COUNTIF('TUẦN 27-28'!$V$5:$V$657,'KT PHÒNG'!A153)</f>
        <v>1</v>
      </c>
      <c r="Q153" s="5">
        <f>COUNTIF('TUẦN 27-28'!$W$8:$W$511,'KT PHÒNG'!A153)</f>
        <v>3</v>
      </c>
      <c r="R153" s="5">
        <f>COUNTIF('TUẦN 27-28'!$X$5:$X$657,'KT PHÒNG'!A153)</f>
        <v>3</v>
      </c>
      <c r="S153" s="5">
        <f>COUNTIF('TUẦN 27-28'!$Y$5:$Y$657,'KT PHÒNG'!A153)</f>
        <v>3</v>
      </c>
      <c r="T153" s="5">
        <f>COUNTIF('TUẦN 27-28'!$Z$5:$Z$657,'KT PHÒNG'!A153)</f>
        <v>3</v>
      </c>
      <c r="U153" s="5">
        <f>COUNTIF('TUẦN 27-28'!$AA$5:$AA$657,'KT PHÒNG'!A153)</f>
        <v>0</v>
      </c>
      <c r="V153" s="5">
        <f>COUNTIF('TUẦN 27-28'!$AB$8:$AB$529,'KT PHÒNG'!A153)</f>
        <v>0</v>
      </c>
    </row>
    <row r="154" spans="1:22" ht="15" customHeight="1">
      <c r="A154" s="3" t="s">
        <v>262</v>
      </c>
      <c r="B154" s="5">
        <f>COUNTIF('TUẦN 27-28'!$H$6:$H$657,'KT PHÒNG'!A154)</f>
        <v>0</v>
      </c>
      <c r="C154" s="5">
        <f>COUNTIF('TUẦN 27-28'!$I$6:$I$657,'KT PHÒNG'!A154)</f>
        <v>2</v>
      </c>
      <c r="D154" s="5">
        <f>COUNTIF('TUẦN 27-28'!$J$6:$J$657,'KT PHÒNG'!A154)</f>
        <v>1</v>
      </c>
      <c r="E154" s="5">
        <f>COUNTIF('TUẦN 27-28'!$K$6:$K$657,'KT PHÒNG'!A154)</f>
        <v>1</v>
      </c>
      <c r="F154" s="5">
        <f>COUNTIF('TUẦN 27-28'!$L$6:$L$657,'KT PHÒNG'!A154)</f>
        <v>0</v>
      </c>
      <c r="G154" s="5">
        <f>COUNTIF('TUẦN 27-28'!$M$6:$M$657,'KT PHÒNG'!A154)</f>
        <v>0</v>
      </c>
      <c r="H154" s="5">
        <f>COUNTIF('TUẦN 27-28'!$N$6:$N$657,'KT PHÒNG'!A154)</f>
        <v>0</v>
      </c>
      <c r="I154" s="5">
        <f>COUNTIF('TUẦN 27-28'!$O$6:$O$657,'KT PHÒNG'!A154)</f>
        <v>0</v>
      </c>
      <c r="J154" s="5">
        <f>COUNTIF('TUẦN 27-28'!$P$6:$P$657,'KT PHÒNG'!A154)</f>
        <v>1</v>
      </c>
      <c r="K154" s="5">
        <f>COUNTIF('TUẦN 27-28'!$Q$6:$Q$657,'KT PHÒNG'!A154)</f>
        <v>0</v>
      </c>
      <c r="L154" s="5">
        <f>COUNTIF('TUẦN 27-28'!$R$6:$R$657,'KT PHÒNG'!A154)</f>
        <v>0</v>
      </c>
      <c r="M154" s="5">
        <f>COUNTIF('TUẦN 27-28'!$S$6:$S$657,'KT PHÒNG'!A154)</f>
        <v>0</v>
      </c>
      <c r="N154" s="5">
        <f>COUNTIF('TUẦN 27-28'!$T$6:$T$657,'KT PHÒNG'!A154)</f>
        <v>0</v>
      </c>
      <c r="O154" s="5">
        <f>COUNTIF('TUẦN 27-28'!$U$6:$U$657,'KT PHÒNG'!A154)</f>
        <v>0</v>
      </c>
      <c r="P154" s="5">
        <f>COUNTIF('TUẦN 27-28'!$V$5:$V$657,'KT PHÒNG'!A154)</f>
        <v>0</v>
      </c>
      <c r="Q154" s="5">
        <f>COUNTIF('TUẦN 27-28'!$W$8:$W$511,'KT PHÒNG'!A154)</f>
        <v>2</v>
      </c>
      <c r="R154" s="5">
        <f>COUNTIF('TUẦN 27-28'!$X$5:$X$657,'KT PHÒNG'!A154)</f>
        <v>0</v>
      </c>
      <c r="S154" s="5">
        <f>COUNTIF('TUẦN 27-28'!$Y$5:$Y$657,'KT PHÒNG'!A154)</f>
        <v>2</v>
      </c>
      <c r="T154" s="5">
        <f>COUNTIF('TUẦN 27-28'!$Z$5:$Z$657,'KT PHÒNG'!A154)</f>
        <v>1</v>
      </c>
      <c r="U154" s="5">
        <f>COUNTIF('TUẦN 27-28'!$AA$5:$AA$657,'KT PHÒNG'!A154)</f>
        <v>0</v>
      </c>
      <c r="V154" s="5">
        <f>COUNTIF('TUẦN 27-28'!$AB$8:$AB$529,'KT PHÒNG'!A154)</f>
        <v>0</v>
      </c>
    </row>
    <row r="155" spans="1:22" ht="15" customHeight="1">
      <c r="A155" s="3" t="s">
        <v>36</v>
      </c>
      <c r="B155" s="5">
        <f>COUNTIF('TUẦN 27-28'!$H$6:$H$657,'KT PHÒNG'!A155)</f>
        <v>0</v>
      </c>
      <c r="C155" s="5">
        <f>COUNTIF('TUẦN 27-28'!$I$6:$I$657,'KT PHÒNG'!A155)</f>
        <v>0</v>
      </c>
      <c r="D155" s="5">
        <f>COUNTIF('TUẦN 27-28'!$J$6:$J$657,'KT PHÒNG'!A155)</f>
        <v>0</v>
      </c>
      <c r="E155" s="5">
        <f>COUNTIF('TUẦN 27-28'!$K$6:$K$657,'KT PHÒNG'!A155)</f>
        <v>0</v>
      </c>
      <c r="F155" s="5">
        <f>COUNTIF('TUẦN 27-28'!$L$6:$L$657,'KT PHÒNG'!A155)</f>
        <v>0</v>
      </c>
      <c r="G155" s="5">
        <f>COUNTIF('TUẦN 27-28'!$M$6:$M$657,'KT PHÒNG'!A155)</f>
        <v>0</v>
      </c>
      <c r="H155" s="5">
        <f>COUNTIF('TUẦN 27-28'!$N$6:$N$657,'KT PHÒNG'!A155)</f>
        <v>0</v>
      </c>
      <c r="I155" s="5">
        <f>COUNTIF('TUẦN 27-28'!$O$6:$O$657,'KT PHÒNG'!A155)</f>
        <v>0</v>
      </c>
      <c r="J155" s="5">
        <f>COUNTIF('TUẦN 27-28'!$P$6:$P$657,'KT PHÒNG'!A155)</f>
        <v>0</v>
      </c>
      <c r="K155" s="5">
        <f>COUNTIF('TUẦN 27-28'!$Q$6:$Q$657,'KT PHÒNG'!A155)</f>
        <v>0</v>
      </c>
      <c r="L155" s="5">
        <f>COUNTIF('TUẦN 27-28'!$R$6:$R$657,'KT PHÒNG'!A155)</f>
        <v>0</v>
      </c>
      <c r="M155" s="5">
        <f>COUNTIF('TUẦN 27-28'!$S$6:$S$657,'KT PHÒNG'!A155)</f>
        <v>0</v>
      </c>
      <c r="N155" s="5">
        <f>COUNTIF('TUẦN 27-28'!$T$6:$T$657,'KT PHÒNG'!A155)</f>
        <v>0</v>
      </c>
      <c r="O155" s="5">
        <f>COUNTIF('TUẦN 27-28'!$U$6:$U$657,'KT PHÒNG'!A155)</f>
        <v>0</v>
      </c>
      <c r="P155" s="5">
        <f>COUNTIF('TUẦN 27-28'!$V$5:$V$657,'KT PHÒNG'!A155)</f>
        <v>0</v>
      </c>
      <c r="Q155" s="5">
        <f>COUNTIF('TUẦN 27-28'!$W$8:$W$511,'KT PHÒNG'!A155)</f>
        <v>0</v>
      </c>
      <c r="R155" s="5">
        <f>COUNTIF('TUẦN 27-28'!$X$5:$X$657,'KT PHÒNG'!A155)</f>
        <v>0</v>
      </c>
      <c r="S155" s="5">
        <f>COUNTIF('TUẦN 27-28'!$Y$5:$Y$657,'KT PHÒNG'!A155)</f>
        <v>0</v>
      </c>
      <c r="T155" s="5">
        <f>COUNTIF('TUẦN 27-28'!$Z$5:$Z$657,'KT PHÒNG'!A155)</f>
        <v>0</v>
      </c>
      <c r="U155" s="5">
        <f>COUNTIF('TUẦN 27-28'!$AA$5:$AA$657,'KT PHÒNG'!A155)</f>
        <v>0</v>
      </c>
      <c r="V155" s="5">
        <f>COUNTIF('TUẦN 27-28'!$AB$8:$AB$529,'KT PHÒNG'!A155)</f>
        <v>0</v>
      </c>
    </row>
    <row r="156" spans="1:22" ht="22.5" customHeight="1">
      <c r="A156" s="3" t="s">
        <v>451</v>
      </c>
      <c r="B156" s="5">
        <f>COUNTIF('TUẦN 27-28'!$H$6:$H$657,'KT PHÒNG'!A156)</f>
        <v>0</v>
      </c>
      <c r="C156" s="5">
        <f>COUNTIF('TUẦN 27-28'!$I$6:$I$657,'KT PHÒNG'!A156)</f>
        <v>0</v>
      </c>
      <c r="D156" s="5">
        <f>COUNTIF('TUẦN 27-28'!$J$6:$J$657,'KT PHÒNG'!A156)</f>
        <v>0</v>
      </c>
      <c r="E156" s="5">
        <f>COUNTIF('TUẦN 27-28'!$K$6:$K$657,'KT PHÒNG'!A156)</f>
        <v>0</v>
      </c>
      <c r="F156" s="5">
        <f>COUNTIF('TUẦN 27-28'!$L$6:$L$657,'KT PHÒNG'!A156)</f>
        <v>0</v>
      </c>
      <c r="G156" s="5">
        <f>COUNTIF('TUẦN 27-28'!$M$6:$M$657,'KT PHÒNG'!A156)</f>
        <v>0</v>
      </c>
      <c r="H156" s="5">
        <f>COUNTIF('TUẦN 27-28'!$N$6:$N$657,'KT PHÒNG'!A156)</f>
        <v>0</v>
      </c>
      <c r="I156" s="5">
        <f>COUNTIF('TUẦN 27-28'!$O$6:$O$657,'KT PHÒNG'!A156)</f>
        <v>0</v>
      </c>
      <c r="J156" s="5">
        <f>COUNTIF('TUẦN 27-28'!$P$6:$P$657,'KT PHÒNG'!A156)</f>
        <v>0</v>
      </c>
      <c r="K156" s="5">
        <f>COUNTIF('TUẦN 27-28'!$Q$6:$Q$657,'KT PHÒNG'!A156)</f>
        <v>0</v>
      </c>
      <c r="L156" s="5">
        <f>COUNTIF('TUẦN 27-28'!$R$6:$R$657,'KT PHÒNG'!A156)</f>
        <v>0</v>
      </c>
      <c r="M156" s="5">
        <f>COUNTIF('TUẦN 27-28'!$S$6:$S$657,'KT PHÒNG'!A156)</f>
        <v>0</v>
      </c>
      <c r="N156" s="5">
        <f>COUNTIF('TUẦN 27-28'!$T$6:$T$657,'KT PHÒNG'!A156)</f>
        <v>0</v>
      </c>
      <c r="O156" s="5">
        <f>COUNTIF('TUẦN 27-28'!$U$6:$U$657,'KT PHÒNG'!A156)</f>
        <v>0</v>
      </c>
      <c r="P156" s="5">
        <f>COUNTIF('TUẦN 27-28'!$V$5:$V$657,'KT PHÒNG'!A156)</f>
        <v>0</v>
      </c>
      <c r="Q156" s="5">
        <f>COUNTIF('TUẦN 27-28'!$W$8:$W$511,'KT PHÒNG'!A156)</f>
        <v>0</v>
      </c>
      <c r="R156" s="5">
        <f>COUNTIF('TUẦN 27-28'!$X$5:$X$657,'KT PHÒNG'!A156)</f>
        <v>0</v>
      </c>
      <c r="S156" s="5">
        <f>COUNTIF('TUẦN 27-28'!$Y$5:$Y$657,'KT PHÒNG'!A156)</f>
        <v>0</v>
      </c>
      <c r="T156" s="5">
        <f>COUNTIF('TUẦN 27-28'!$Z$5:$Z$657,'KT PHÒNG'!A156)</f>
        <v>0</v>
      </c>
      <c r="U156" s="5">
        <f>COUNTIF('TUẦN 27-28'!$AA$5:$AA$657,'KT PHÒNG'!A156)</f>
        <v>0</v>
      </c>
      <c r="V156" s="5">
        <f>COUNTIF('TUẦN 27-28'!$AB$8:$AB$529,'KT PHÒNG'!A156)</f>
        <v>0</v>
      </c>
    </row>
  </sheetData>
  <autoFilter ref="A2:V156" xr:uid="{00000000-0009-0000-0000-000003000000}"/>
  <conditionalFormatting sqref="I24:V156">
    <cfRule type="cellIs" dxfId="2" priority="6" operator="greaterThan">
      <formula>1</formula>
    </cfRule>
  </conditionalFormatting>
  <conditionalFormatting sqref="P3:V23 I5:O23 B5:H156">
    <cfRule type="cellIs" dxfId="1" priority="1" operator="greaterThan">
      <formula>1</formula>
    </cfRule>
  </conditionalFormatting>
  <conditionalFormatting sqref="S3:V156">
    <cfRule type="cellIs" dxfId="0" priority="15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0"/>
  <sheetViews>
    <sheetView topLeftCell="A92" workbookViewId="0">
      <selection activeCell="D108" sqref="D108"/>
    </sheetView>
  </sheetViews>
  <sheetFormatPr defaultColWidth="9" defaultRowHeight="15"/>
  <sheetData>
    <row r="1" spans="1:6">
      <c r="A1" t="s">
        <v>263</v>
      </c>
    </row>
    <row r="2" spans="1:6">
      <c r="A2" t="s">
        <v>264</v>
      </c>
      <c r="B2" t="s">
        <v>265</v>
      </c>
      <c r="C2" t="s">
        <v>266</v>
      </c>
      <c r="D2" t="s">
        <v>267</v>
      </c>
      <c r="E2" t="s">
        <v>268</v>
      </c>
      <c r="F2" t="s">
        <v>265</v>
      </c>
    </row>
    <row r="3" spans="1:6" ht="15.75">
      <c r="A3">
        <v>1</v>
      </c>
      <c r="B3" t="s">
        <v>269</v>
      </c>
      <c r="C3" t="s">
        <v>270</v>
      </c>
      <c r="D3" t="s">
        <v>271</v>
      </c>
      <c r="E3" s="1" t="s">
        <v>335</v>
      </c>
      <c r="F3" t="s">
        <v>269</v>
      </c>
    </row>
    <row r="4" spans="1:6">
      <c r="A4">
        <v>2</v>
      </c>
      <c r="B4" t="s">
        <v>273</v>
      </c>
      <c r="C4" t="s">
        <v>274</v>
      </c>
      <c r="D4" t="s">
        <v>275</v>
      </c>
      <c r="E4" t="s">
        <v>272</v>
      </c>
      <c r="F4" t="s">
        <v>276</v>
      </c>
    </row>
    <row r="5" spans="1:6">
      <c r="A5">
        <v>3</v>
      </c>
      <c r="B5" t="s">
        <v>277</v>
      </c>
      <c r="C5" t="s">
        <v>278</v>
      </c>
      <c r="D5" t="s">
        <v>100</v>
      </c>
      <c r="E5" t="s">
        <v>272</v>
      </c>
      <c r="F5" t="s">
        <v>277</v>
      </c>
    </row>
    <row r="6" spans="1:6">
      <c r="A6">
        <v>4</v>
      </c>
      <c r="B6" t="s">
        <v>279</v>
      </c>
      <c r="C6" t="s">
        <v>280</v>
      </c>
      <c r="D6" t="s">
        <v>281</v>
      </c>
      <c r="E6" t="s">
        <v>335</v>
      </c>
      <c r="F6" t="s">
        <v>279</v>
      </c>
    </row>
    <row r="7" spans="1:6">
      <c r="A7">
        <v>5</v>
      </c>
      <c r="B7" t="s">
        <v>282</v>
      </c>
      <c r="C7" t="s">
        <v>283</v>
      </c>
      <c r="D7" t="s">
        <v>75</v>
      </c>
      <c r="E7" t="s">
        <v>284</v>
      </c>
      <c r="F7" t="s">
        <v>282</v>
      </c>
    </row>
    <row r="8" spans="1:6">
      <c r="A8">
        <v>6</v>
      </c>
      <c r="B8" t="s">
        <v>277</v>
      </c>
      <c r="C8" t="s">
        <v>285</v>
      </c>
      <c r="D8" t="s">
        <v>81</v>
      </c>
      <c r="E8" t="s">
        <v>284</v>
      </c>
      <c r="F8" t="s">
        <v>277</v>
      </c>
    </row>
    <row r="9" spans="1:6">
      <c r="A9">
        <v>7</v>
      </c>
      <c r="B9" t="s">
        <v>286</v>
      </c>
      <c r="C9" t="s">
        <v>287</v>
      </c>
      <c r="D9" t="s">
        <v>73</v>
      </c>
      <c r="E9" t="s">
        <v>284</v>
      </c>
      <c r="F9" t="s">
        <v>286</v>
      </c>
    </row>
    <row r="10" spans="1:6">
      <c r="A10">
        <v>8</v>
      </c>
      <c r="B10" t="s">
        <v>288</v>
      </c>
      <c r="C10" t="s">
        <v>289</v>
      </c>
      <c r="D10" t="s">
        <v>85</v>
      </c>
      <c r="E10" t="s">
        <v>284</v>
      </c>
      <c r="F10" t="s">
        <v>288</v>
      </c>
    </row>
    <row r="11" spans="1:6">
      <c r="A11">
        <v>9</v>
      </c>
      <c r="B11" t="s">
        <v>290</v>
      </c>
      <c r="C11" t="s">
        <v>291</v>
      </c>
      <c r="D11" s="26" t="s">
        <v>711</v>
      </c>
      <c r="E11" t="s">
        <v>284</v>
      </c>
      <c r="F11" t="s">
        <v>290</v>
      </c>
    </row>
    <row r="12" spans="1:6">
      <c r="A12">
        <v>10</v>
      </c>
      <c r="B12" t="s">
        <v>277</v>
      </c>
      <c r="C12" t="s">
        <v>292</v>
      </c>
      <c r="D12" t="s">
        <v>20</v>
      </c>
      <c r="E12" t="s">
        <v>284</v>
      </c>
      <c r="F12" t="s">
        <v>277</v>
      </c>
    </row>
    <row r="13" spans="1:6">
      <c r="A13">
        <v>10</v>
      </c>
      <c r="B13" t="s">
        <v>293</v>
      </c>
      <c r="C13" t="s">
        <v>294</v>
      </c>
      <c r="D13" t="s">
        <v>26</v>
      </c>
      <c r="E13" t="s">
        <v>284</v>
      </c>
      <c r="F13" t="s">
        <v>293</v>
      </c>
    </row>
    <row r="14" spans="1:6">
      <c r="A14">
        <v>11</v>
      </c>
      <c r="B14" t="s">
        <v>295</v>
      </c>
      <c r="C14" t="s">
        <v>296</v>
      </c>
      <c r="D14" t="s">
        <v>39</v>
      </c>
      <c r="E14" t="s">
        <v>297</v>
      </c>
      <c r="F14" t="s">
        <v>295</v>
      </c>
    </row>
    <row r="15" spans="1:6">
      <c r="A15">
        <v>12</v>
      </c>
      <c r="B15" t="s">
        <v>298</v>
      </c>
      <c r="C15" t="s">
        <v>299</v>
      </c>
      <c r="D15" t="s">
        <v>61</v>
      </c>
      <c r="E15" t="s">
        <v>297</v>
      </c>
      <c r="F15" t="s">
        <v>298</v>
      </c>
    </row>
    <row r="16" spans="1:6">
      <c r="A16">
        <v>13</v>
      </c>
      <c r="B16" t="s">
        <v>300</v>
      </c>
      <c r="C16" t="s">
        <v>301</v>
      </c>
      <c r="D16" t="s">
        <v>68</v>
      </c>
      <c r="E16" t="s">
        <v>297</v>
      </c>
      <c r="F16" t="s">
        <v>300</v>
      </c>
    </row>
    <row r="17" spans="1:6">
      <c r="A17">
        <v>14</v>
      </c>
      <c r="B17" t="s">
        <v>302</v>
      </c>
      <c r="C17" t="s">
        <v>303</v>
      </c>
      <c r="D17" t="s">
        <v>41</v>
      </c>
      <c r="E17" t="s">
        <v>297</v>
      </c>
      <c r="F17" t="s">
        <v>302</v>
      </c>
    </row>
    <row r="18" spans="1:6">
      <c r="A18">
        <v>15</v>
      </c>
      <c r="B18" t="s">
        <v>304</v>
      </c>
      <c r="C18" t="s">
        <v>305</v>
      </c>
      <c r="D18" t="s">
        <v>306</v>
      </c>
      <c r="E18" t="s">
        <v>297</v>
      </c>
      <c r="F18" t="s">
        <v>304</v>
      </c>
    </row>
    <row r="19" spans="1:6">
      <c r="A19">
        <v>16</v>
      </c>
      <c r="B19" t="s">
        <v>307</v>
      </c>
      <c r="C19" t="s">
        <v>308</v>
      </c>
      <c r="D19" t="s">
        <v>103</v>
      </c>
      <c r="E19" t="s">
        <v>297</v>
      </c>
      <c r="F19" t="s">
        <v>307</v>
      </c>
    </row>
    <row r="20" spans="1:6">
      <c r="A20">
        <v>17</v>
      </c>
      <c r="B20" t="s">
        <v>304</v>
      </c>
      <c r="C20" t="s">
        <v>309</v>
      </c>
      <c r="D20" t="s">
        <v>50</v>
      </c>
      <c r="E20" t="s">
        <v>335</v>
      </c>
      <c r="F20" t="s">
        <v>304</v>
      </c>
    </row>
    <row r="21" spans="1:6">
      <c r="A21">
        <v>18</v>
      </c>
      <c r="B21" t="s">
        <v>310</v>
      </c>
      <c r="C21" t="s">
        <v>311</v>
      </c>
      <c r="D21" t="s">
        <v>172</v>
      </c>
      <c r="E21" t="s">
        <v>297</v>
      </c>
      <c r="F21" t="s">
        <v>310</v>
      </c>
    </row>
    <row r="22" spans="1:6">
      <c r="A22">
        <v>19</v>
      </c>
      <c r="B22" t="s">
        <v>312</v>
      </c>
      <c r="C22" t="s">
        <v>313</v>
      </c>
      <c r="D22" t="s">
        <v>101</v>
      </c>
      <c r="E22" t="s">
        <v>297</v>
      </c>
      <c r="F22" t="s">
        <v>312</v>
      </c>
    </row>
    <row r="23" spans="1:6">
      <c r="A23">
        <v>20</v>
      </c>
      <c r="B23" t="s">
        <v>314</v>
      </c>
      <c r="C23" t="s">
        <v>315</v>
      </c>
      <c r="D23" t="s">
        <v>37</v>
      </c>
      <c r="E23" t="s">
        <v>297</v>
      </c>
      <c r="F23" t="s">
        <v>314</v>
      </c>
    </row>
    <row r="24" spans="1:6">
      <c r="A24">
        <v>21</v>
      </c>
      <c r="B24" t="s">
        <v>316</v>
      </c>
      <c r="C24" t="s">
        <v>317</v>
      </c>
      <c r="D24" s="26" t="s">
        <v>525</v>
      </c>
      <c r="E24" t="s">
        <v>297</v>
      </c>
      <c r="F24" t="s">
        <v>316</v>
      </c>
    </row>
    <row r="25" spans="1:6">
      <c r="A25">
        <v>22</v>
      </c>
      <c r="B25" t="s">
        <v>318</v>
      </c>
      <c r="C25" t="s">
        <v>319</v>
      </c>
      <c r="D25" t="s">
        <v>53</v>
      </c>
      <c r="E25" t="s">
        <v>297</v>
      </c>
      <c r="F25" t="s">
        <v>318</v>
      </c>
    </row>
    <row r="26" spans="1:6">
      <c r="A26">
        <v>23</v>
      </c>
      <c r="B26" t="s">
        <v>277</v>
      </c>
      <c r="C26" t="s">
        <v>320</v>
      </c>
      <c r="D26" t="s">
        <v>108</v>
      </c>
      <c r="E26" t="s">
        <v>297</v>
      </c>
      <c r="F26" t="s">
        <v>277</v>
      </c>
    </row>
    <row r="27" spans="1:6">
      <c r="A27">
        <v>24</v>
      </c>
      <c r="B27" t="s">
        <v>321</v>
      </c>
      <c r="C27" t="s">
        <v>322</v>
      </c>
      <c r="D27" t="s">
        <v>62</v>
      </c>
      <c r="E27" t="s">
        <v>297</v>
      </c>
      <c r="F27" t="s">
        <v>321</v>
      </c>
    </row>
    <row r="28" spans="1:6">
      <c r="A28">
        <v>25</v>
      </c>
      <c r="B28" t="s">
        <v>323</v>
      </c>
      <c r="C28" t="s">
        <v>324</v>
      </c>
      <c r="D28" t="s">
        <v>325</v>
      </c>
      <c r="E28" t="s">
        <v>326</v>
      </c>
      <c r="F28" t="s">
        <v>323</v>
      </c>
    </row>
    <row r="29" spans="1:6">
      <c r="A29">
        <v>26</v>
      </c>
      <c r="B29" t="s">
        <v>327</v>
      </c>
      <c r="C29" t="s">
        <v>328</v>
      </c>
      <c r="D29" t="s">
        <v>138</v>
      </c>
      <c r="E29" t="s">
        <v>329</v>
      </c>
      <c r="F29" t="s">
        <v>327</v>
      </c>
    </row>
    <row r="30" spans="1:6">
      <c r="A30">
        <v>27</v>
      </c>
      <c r="B30" t="s">
        <v>330</v>
      </c>
      <c r="C30" t="s">
        <v>331</v>
      </c>
      <c r="D30" t="s">
        <v>133</v>
      </c>
      <c r="E30" t="s">
        <v>335</v>
      </c>
      <c r="F30" t="s">
        <v>330</v>
      </c>
    </row>
    <row r="31" spans="1:6">
      <c r="A31">
        <v>28</v>
      </c>
      <c r="B31" t="s">
        <v>332</v>
      </c>
      <c r="C31" t="s">
        <v>333</v>
      </c>
      <c r="D31" t="s">
        <v>334</v>
      </c>
      <c r="E31" t="s">
        <v>335</v>
      </c>
      <c r="F31" t="s">
        <v>332</v>
      </c>
    </row>
    <row r="32" spans="1:6">
      <c r="A32">
        <v>29</v>
      </c>
      <c r="B32" t="s">
        <v>336</v>
      </c>
      <c r="C32" t="s">
        <v>337</v>
      </c>
      <c r="D32" t="s">
        <v>140</v>
      </c>
      <c r="E32" t="s">
        <v>335</v>
      </c>
      <c r="F32" t="s">
        <v>336</v>
      </c>
    </row>
    <row r="33" spans="1:6">
      <c r="A33">
        <v>30</v>
      </c>
      <c r="B33" t="s">
        <v>338</v>
      </c>
      <c r="C33" t="s">
        <v>339</v>
      </c>
      <c r="D33" t="s">
        <v>145</v>
      </c>
      <c r="E33" t="s">
        <v>335</v>
      </c>
      <c r="F33" t="s">
        <v>338</v>
      </c>
    </row>
    <row r="34" spans="1:6">
      <c r="A34">
        <v>31</v>
      </c>
      <c r="B34" t="s">
        <v>340</v>
      </c>
      <c r="C34" t="s">
        <v>341</v>
      </c>
      <c r="D34" t="s">
        <v>151</v>
      </c>
      <c r="E34" t="s">
        <v>335</v>
      </c>
      <c r="F34" t="s">
        <v>340</v>
      </c>
    </row>
    <row r="35" spans="1:6">
      <c r="A35">
        <v>32</v>
      </c>
      <c r="B35" t="s">
        <v>342</v>
      </c>
      <c r="C35" t="s">
        <v>343</v>
      </c>
      <c r="D35" t="s">
        <v>344</v>
      </c>
      <c r="E35" t="s">
        <v>335</v>
      </c>
      <c r="F35" t="s">
        <v>342</v>
      </c>
    </row>
    <row r="36" spans="1:6">
      <c r="A36">
        <v>33</v>
      </c>
      <c r="B36" t="s">
        <v>273</v>
      </c>
      <c r="C36" t="s">
        <v>345</v>
      </c>
      <c r="D36" t="s">
        <v>112</v>
      </c>
      <c r="E36" t="s">
        <v>335</v>
      </c>
      <c r="F36" t="s">
        <v>273</v>
      </c>
    </row>
    <row r="37" spans="1:6">
      <c r="A37">
        <v>34</v>
      </c>
      <c r="B37" t="s">
        <v>346</v>
      </c>
      <c r="C37" t="s">
        <v>347</v>
      </c>
      <c r="D37" t="s">
        <v>155</v>
      </c>
      <c r="E37" t="s">
        <v>335</v>
      </c>
      <c r="F37" t="s">
        <v>346</v>
      </c>
    </row>
    <row r="38" spans="1:6">
      <c r="A38">
        <v>35</v>
      </c>
      <c r="B38" t="s">
        <v>316</v>
      </c>
      <c r="C38" t="s">
        <v>348</v>
      </c>
      <c r="D38" t="s">
        <v>129</v>
      </c>
      <c r="E38" t="s">
        <v>335</v>
      </c>
      <c r="F38" t="s">
        <v>316</v>
      </c>
    </row>
    <row r="39" spans="1:6">
      <c r="A39">
        <v>36</v>
      </c>
      <c r="B39" t="s">
        <v>316</v>
      </c>
      <c r="C39" t="s">
        <v>349</v>
      </c>
      <c r="D39" t="s">
        <v>142</v>
      </c>
      <c r="E39" t="s">
        <v>335</v>
      </c>
      <c r="F39" t="s">
        <v>316</v>
      </c>
    </row>
    <row r="40" spans="1:6">
      <c r="A40">
        <v>37</v>
      </c>
      <c r="B40" t="s">
        <v>277</v>
      </c>
      <c r="C40" t="s">
        <v>350</v>
      </c>
      <c r="D40" t="s">
        <v>160</v>
      </c>
      <c r="E40" t="s">
        <v>335</v>
      </c>
      <c r="F40" t="s">
        <v>277</v>
      </c>
    </row>
    <row r="41" spans="1:6">
      <c r="A41">
        <v>38</v>
      </c>
      <c r="B41" t="s">
        <v>351</v>
      </c>
      <c r="C41" t="s">
        <v>352</v>
      </c>
      <c r="D41" t="s">
        <v>159</v>
      </c>
      <c r="E41" t="s">
        <v>335</v>
      </c>
      <c r="F41" t="s">
        <v>351</v>
      </c>
    </row>
    <row r="42" spans="1:6">
      <c r="A42">
        <v>41</v>
      </c>
      <c r="B42" t="s">
        <v>453</v>
      </c>
      <c r="C42" t="s">
        <v>354</v>
      </c>
      <c r="D42" t="s">
        <v>153</v>
      </c>
      <c r="E42" t="s">
        <v>335</v>
      </c>
      <c r="F42" t="s">
        <v>353</v>
      </c>
    </row>
    <row r="43" spans="1:6">
      <c r="A43">
        <v>42</v>
      </c>
      <c r="B43" t="s">
        <v>355</v>
      </c>
      <c r="C43" t="s">
        <v>356</v>
      </c>
      <c r="D43" t="s">
        <v>128</v>
      </c>
      <c r="E43" t="s">
        <v>335</v>
      </c>
      <c r="F43" t="s">
        <v>355</v>
      </c>
    </row>
    <row r="44" spans="1:6">
      <c r="A44">
        <v>43</v>
      </c>
      <c r="B44" t="s">
        <v>357</v>
      </c>
      <c r="C44" t="s">
        <v>358</v>
      </c>
      <c r="D44" t="s">
        <v>163</v>
      </c>
      <c r="E44" t="s">
        <v>335</v>
      </c>
      <c r="F44" t="s">
        <v>357</v>
      </c>
    </row>
    <row r="45" spans="1:6">
      <c r="A45">
        <v>44</v>
      </c>
      <c r="B45" t="s">
        <v>359</v>
      </c>
      <c r="C45" t="s">
        <v>360</v>
      </c>
      <c r="D45" t="s">
        <v>106</v>
      </c>
      <c r="E45" t="s">
        <v>335</v>
      </c>
      <c r="F45" t="s">
        <v>359</v>
      </c>
    </row>
    <row r="46" spans="1:6">
      <c r="A46">
        <v>45</v>
      </c>
      <c r="B46" t="s">
        <v>316</v>
      </c>
      <c r="C46" t="s">
        <v>361</v>
      </c>
      <c r="D46" t="s">
        <v>166</v>
      </c>
      <c r="E46" t="s">
        <v>335</v>
      </c>
      <c r="F46" t="s">
        <v>316</v>
      </c>
    </row>
    <row r="47" spans="1:6">
      <c r="A47">
        <v>46</v>
      </c>
      <c r="B47" t="s">
        <v>316</v>
      </c>
      <c r="C47" t="s">
        <v>362</v>
      </c>
      <c r="D47" t="s">
        <v>120</v>
      </c>
      <c r="E47" t="s">
        <v>335</v>
      </c>
      <c r="F47" t="s">
        <v>316</v>
      </c>
    </row>
    <row r="48" spans="1:6">
      <c r="A48">
        <v>47</v>
      </c>
      <c r="B48" t="s">
        <v>363</v>
      </c>
      <c r="C48" t="s">
        <v>364</v>
      </c>
      <c r="D48" t="s">
        <v>365</v>
      </c>
      <c r="E48" t="s">
        <v>335</v>
      </c>
      <c r="F48" t="s">
        <v>363</v>
      </c>
    </row>
    <row r="49" spans="1:6">
      <c r="A49">
        <v>48</v>
      </c>
      <c r="B49" t="s">
        <v>316</v>
      </c>
      <c r="C49" t="s">
        <v>366</v>
      </c>
      <c r="D49" t="s">
        <v>113</v>
      </c>
      <c r="E49" t="s">
        <v>335</v>
      </c>
      <c r="F49" t="s">
        <v>316</v>
      </c>
    </row>
    <row r="50" spans="1:6">
      <c r="A50">
        <v>49</v>
      </c>
      <c r="B50" t="s">
        <v>367</v>
      </c>
      <c r="C50" t="s">
        <v>368</v>
      </c>
      <c r="D50" t="s">
        <v>117</v>
      </c>
      <c r="E50" t="s">
        <v>335</v>
      </c>
      <c r="F50" t="s">
        <v>367</v>
      </c>
    </row>
    <row r="51" spans="1:6">
      <c r="A51">
        <v>50</v>
      </c>
      <c r="B51" t="s">
        <v>369</v>
      </c>
      <c r="C51" t="s">
        <v>370</v>
      </c>
      <c r="D51" t="s">
        <v>122</v>
      </c>
      <c r="E51" t="s">
        <v>335</v>
      </c>
      <c r="F51" t="s">
        <v>369</v>
      </c>
    </row>
    <row r="52" spans="1:6">
      <c r="A52">
        <v>51</v>
      </c>
      <c r="B52" t="s">
        <v>371</v>
      </c>
      <c r="C52" t="s">
        <v>372</v>
      </c>
      <c r="D52" t="s">
        <v>373</v>
      </c>
      <c r="E52" t="s">
        <v>335</v>
      </c>
      <c r="F52" t="s">
        <v>371</v>
      </c>
    </row>
    <row r="53" spans="1:6">
      <c r="A53">
        <v>52</v>
      </c>
      <c r="B53" t="s">
        <v>374</v>
      </c>
      <c r="C53" t="s">
        <v>375</v>
      </c>
      <c r="D53" t="s">
        <v>146</v>
      </c>
      <c r="E53" t="s">
        <v>335</v>
      </c>
      <c r="F53" t="s">
        <v>374</v>
      </c>
    </row>
    <row r="54" spans="1:6">
      <c r="A54">
        <v>53</v>
      </c>
      <c r="B54" t="s">
        <v>273</v>
      </c>
      <c r="C54" t="s">
        <v>376</v>
      </c>
      <c r="D54" t="s">
        <v>195</v>
      </c>
      <c r="E54" t="s">
        <v>377</v>
      </c>
      <c r="F54" t="s">
        <v>273</v>
      </c>
    </row>
    <row r="55" spans="1:6">
      <c r="A55">
        <v>54</v>
      </c>
      <c r="B55" t="s">
        <v>378</v>
      </c>
      <c r="C55" t="s">
        <v>379</v>
      </c>
      <c r="D55" t="s">
        <v>91</v>
      </c>
      <c r="E55" t="s">
        <v>377</v>
      </c>
      <c r="F55" t="s">
        <v>378</v>
      </c>
    </row>
    <row r="56" spans="1:6">
      <c r="A56">
        <v>55</v>
      </c>
      <c r="B56" t="s">
        <v>380</v>
      </c>
      <c r="C56" t="s">
        <v>381</v>
      </c>
      <c r="D56" t="s">
        <v>382</v>
      </c>
      <c r="E56" t="s">
        <v>377</v>
      </c>
      <c r="F56" t="s">
        <v>380</v>
      </c>
    </row>
    <row r="57" spans="1:6">
      <c r="A57">
        <v>56</v>
      </c>
      <c r="B57" t="s">
        <v>321</v>
      </c>
      <c r="C57" t="s">
        <v>383</v>
      </c>
      <c r="D57" t="s">
        <v>98</v>
      </c>
      <c r="E57" t="s">
        <v>377</v>
      </c>
      <c r="F57" t="s">
        <v>321</v>
      </c>
    </row>
    <row r="58" spans="1:6">
      <c r="A58">
        <v>57</v>
      </c>
      <c r="B58" t="s">
        <v>384</v>
      </c>
      <c r="C58" t="s">
        <v>385</v>
      </c>
      <c r="D58" t="s">
        <v>43</v>
      </c>
      <c r="E58" t="s">
        <v>377</v>
      </c>
      <c r="F58" t="s">
        <v>384</v>
      </c>
    </row>
    <row r="59" spans="1:6">
      <c r="A59">
        <v>58</v>
      </c>
      <c r="B59" t="s">
        <v>386</v>
      </c>
      <c r="C59" t="s">
        <v>387</v>
      </c>
      <c r="D59" t="s">
        <v>46</v>
      </c>
      <c r="E59" t="s">
        <v>377</v>
      </c>
      <c r="F59" t="s">
        <v>386</v>
      </c>
    </row>
    <row r="60" spans="1:6">
      <c r="A60">
        <v>59</v>
      </c>
      <c r="B60" t="s">
        <v>388</v>
      </c>
      <c r="C60" t="s">
        <v>389</v>
      </c>
      <c r="D60" t="s">
        <v>31</v>
      </c>
      <c r="E60" t="s">
        <v>377</v>
      </c>
      <c r="F60" t="s">
        <v>388</v>
      </c>
    </row>
    <row r="61" spans="1:6">
      <c r="A61">
        <v>60</v>
      </c>
      <c r="B61" t="s">
        <v>390</v>
      </c>
      <c r="C61" t="s">
        <v>391</v>
      </c>
      <c r="D61" t="s">
        <v>58</v>
      </c>
      <c r="E61" t="s">
        <v>377</v>
      </c>
      <c r="F61" t="s">
        <v>390</v>
      </c>
    </row>
    <row r="62" spans="1:6">
      <c r="A62">
        <v>61</v>
      </c>
      <c r="B62" t="s">
        <v>316</v>
      </c>
      <c r="C62" t="s">
        <v>392</v>
      </c>
      <c r="D62" t="s">
        <v>22</v>
      </c>
      <c r="E62" t="s">
        <v>377</v>
      </c>
      <c r="F62" t="s">
        <v>316</v>
      </c>
    </row>
    <row r="63" spans="1:6">
      <c r="A63">
        <v>62</v>
      </c>
      <c r="B63" t="s">
        <v>393</v>
      </c>
      <c r="C63" t="s">
        <v>394</v>
      </c>
      <c r="D63" t="s">
        <v>97</v>
      </c>
      <c r="E63" t="s">
        <v>377</v>
      </c>
      <c r="F63" t="s">
        <v>393</v>
      </c>
    </row>
    <row r="64" spans="1:6">
      <c r="A64">
        <v>63</v>
      </c>
      <c r="B64" t="s">
        <v>395</v>
      </c>
      <c r="C64" t="s">
        <v>396</v>
      </c>
      <c r="D64" t="s">
        <v>64</v>
      </c>
      <c r="E64" t="s">
        <v>377</v>
      </c>
      <c r="F64" t="s">
        <v>395</v>
      </c>
    </row>
    <row r="65" spans="1:6">
      <c r="A65">
        <v>64</v>
      </c>
      <c r="B65" t="s">
        <v>397</v>
      </c>
      <c r="C65" t="s">
        <v>398</v>
      </c>
      <c r="D65" t="s">
        <v>399</v>
      </c>
      <c r="E65" t="s">
        <v>377</v>
      </c>
      <c r="F65" t="s">
        <v>400</v>
      </c>
    </row>
    <row r="66" spans="1:6">
      <c r="A66">
        <v>65</v>
      </c>
      <c r="B66" t="s">
        <v>401</v>
      </c>
      <c r="C66" t="s">
        <v>402</v>
      </c>
      <c r="D66" t="s">
        <v>183</v>
      </c>
      <c r="E66" t="s">
        <v>377</v>
      </c>
      <c r="F66" t="s">
        <v>401</v>
      </c>
    </row>
    <row r="67" spans="1:6">
      <c r="A67">
        <v>65</v>
      </c>
      <c r="C67" t="s">
        <v>403</v>
      </c>
      <c r="D67" t="s">
        <v>49</v>
      </c>
      <c r="E67" t="s">
        <v>377</v>
      </c>
    </row>
    <row r="68" spans="1:6">
      <c r="A68">
        <v>66</v>
      </c>
      <c r="B68" t="s">
        <v>404</v>
      </c>
      <c r="C68" t="s">
        <v>405</v>
      </c>
      <c r="D68" t="s">
        <v>92</v>
      </c>
      <c r="E68" t="s">
        <v>377</v>
      </c>
      <c r="F68" t="s">
        <v>404</v>
      </c>
    </row>
    <row r="69" spans="1:6">
      <c r="A69">
        <v>68</v>
      </c>
      <c r="B69" t="s">
        <v>406</v>
      </c>
      <c r="C69" t="s">
        <v>407</v>
      </c>
      <c r="D69" t="s">
        <v>180</v>
      </c>
      <c r="E69" t="s">
        <v>377</v>
      </c>
      <c r="F69" t="s">
        <v>406</v>
      </c>
    </row>
    <row r="70" spans="1:6">
      <c r="A70">
        <v>70</v>
      </c>
      <c r="B70" t="s">
        <v>408</v>
      </c>
      <c r="C70" t="s">
        <v>409</v>
      </c>
      <c r="D70" t="s">
        <v>93</v>
      </c>
      <c r="E70" t="s">
        <v>377</v>
      </c>
      <c r="F70" t="s">
        <v>410</v>
      </c>
    </row>
    <row r="71" spans="1:6" ht="15.75">
      <c r="A71">
        <v>71</v>
      </c>
      <c r="B71" t="s">
        <v>336</v>
      </c>
      <c r="C71" t="s">
        <v>411</v>
      </c>
      <c r="D71" t="s">
        <v>412</v>
      </c>
      <c r="E71" s="1" t="s">
        <v>335</v>
      </c>
      <c r="F71" t="s">
        <v>336</v>
      </c>
    </row>
    <row r="72" spans="1:6">
      <c r="A72">
        <v>73</v>
      </c>
      <c r="B72" t="s">
        <v>413</v>
      </c>
      <c r="C72" t="s">
        <v>414</v>
      </c>
      <c r="D72" t="s">
        <v>177</v>
      </c>
      <c r="E72" t="s">
        <v>415</v>
      </c>
      <c r="F72" t="s">
        <v>416</v>
      </c>
    </row>
    <row r="73" spans="1:6">
      <c r="A73">
        <v>74</v>
      </c>
      <c r="B73" t="s">
        <v>408</v>
      </c>
      <c r="C73" t="s">
        <v>417</v>
      </c>
      <c r="D73" t="s">
        <v>175</v>
      </c>
      <c r="E73" t="s">
        <v>415</v>
      </c>
      <c r="F73" t="s">
        <v>410</v>
      </c>
    </row>
    <row r="74" spans="1:6">
      <c r="A74">
        <v>75</v>
      </c>
      <c r="B74" t="s">
        <v>418</v>
      </c>
      <c r="C74" t="s">
        <v>419</v>
      </c>
      <c r="D74" t="s">
        <v>420</v>
      </c>
      <c r="E74" t="s">
        <v>415</v>
      </c>
      <c r="F74" t="s">
        <v>418</v>
      </c>
    </row>
    <row r="75" spans="1:6">
      <c r="A75">
        <v>76</v>
      </c>
      <c r="B75" t="s">
        <v>404</v>
      </c>
      <c r="C75" t="s">
        <v>421</v>
      </c>
      <c r="D75" t="s">
        <v>189</v>
      </c>
      <c r="E75" t="s">
        <v>335</v>
      </c>
      <c r="F75" t="s">
        <v>404</v>
      </c>
    </row>
    <row r="76" spans="1:6">
      <c r="A76">
        <v>77</v>
      </c>
      <c r="B76" t="s">
        <v>408</v>
      </c>
      <c r="C76" t="s">
        <v>422</v>
      </c>
      <c r="D76" t="s">
        <v>423</v>
      </c>
      <c r="E76" t="s">
        <v>424</v>
      </c>
      <c r="F76" t="s">
        <v>408</v>
      </c>
    </row>
    <row r="77" spans="1:6">
      <c r="A77">
        <v>78</v>
      </c>
      <c r="C77" t="s">
        <v>18</v>
      </c>
      <c r="D77" t="s">
        <v>18</v>
      </c>
    </row>
    <row r="78" spans="1:6">
      <c r="D78" t="s">
        <v>425</v>
      </c>
    </row>
    <row r="79" spans="1:6">
      <c r="D79" t="s">
        <v>124</v>
      </c>
      <c r="E79" t="s">
        <v>335</v>
      </c>
    </row>
    <row r="80" spans="1:6">
      <c r="D80" t="s">
        <v>105</v>
      </c>
      <c r="E80" t="s">
        <v>335</v>
      </c>
    </row>
    <row r="81" spans="1:7">
      <c r="D81" t="s">
        <v>426</v>
      </c>
      <c r="E81" t="s">
        <v>377</v>
      </c>
    </row>
    <row r="82" spans="1:7">
      <c r="D82" t="s">
        <v>427</v>
      </c>
      <c r="E82" t="s">
        <v>297</v>
      </c>
    </row>
    <row r="83" spans="1:7">
      <c r="D83" t="s">
        <v>72</v>
      </c>
      <c r="E83" t="s">
        <v>284</v>
      </c>
    </row>
    <row r="84" spans="1:7">
      <c r="D84" t="s">
        <v>174</v>
      </c>
      <c r="E84" t="s">
        <v>415</v>
      </c>
    </row>
    <row r="85" spans="1:7" ht="15.75">
      <c r="B85" s="1" t="s">
        <v>428</v>
      </c>
      <c r="C85" s="1" t="s">
        <v>429</v>
      </c>
      <c r="D85" s="2" t="str">
        <f>+"T/"&amp;C85</f>
        <v>T/V.Anh</v>
      </c>
      <c r="E85" s="2" t="s">
        <v>377</v>
      </c>
      <c r="F85" s="1" t="s">
        <v>428</v>
      </c>
    </row>
    <row r="86" spans="1:7" ht="15.75">
      <c r="B86" s="1"/>
      <c r="C86" s="1" t="s">
        <v>430</v>
      </c>
      <c r="D86" s="1" t="s">
        <v>135</v>
      </c>
      <c r="E86" s="1" t="s">
        <v>335</v>
      </c>
      <c r="F86" s="1"/>
    </row>
    <row r="87" spans="1:7" ht="15.75">
      <c r="B87" s="1"/>
      <c r="C87" s="1" t="s">
        <v>431</v>
      </c>
      <c r="D87" s="1" t="s">
        <v>88</v>
      </c>
      <c r="E87" s="1" t="s">
        <v>377</v>
      </c>
      <c r="F87" s="1"/>
    </row>
    <row r="88" spans="1:7" ht="15.75">
      <c r="B88" s="1" t="s">
        <v>432</v>
      </c>
      <c r="C88" s="1" t="s">
        <v>433</v>
      </c>
      <c r="D88" s="2" t="str">
        <f>+"T/"&amp;C88</f>
        <v>T/Phúc</v>
      </c>
      <c r="E88" s="1" t="s">
        <v>284</v>
      </c>
      <c r="F88" s="1"/>
    </row>
    <row r="89" spans="1:7" ht="15.75">
      <c r="B89" s="1" t="s">
        <v>401</v>
      </c>
      <c r="C89" s="1" t="s">
        <v>434</v>
      </c>
      <c r="D89" s="1" t="s">
        <v>34</v>
      </c>
      <c r="E89" s="1" t="s">
        <v>377</v>
      </c>
      <c r="F89" s="1"/>
    </row>
    <row r="90" spans="1:7" ht="15.75">
      <c r="B90" s="1" t="s">
        <v>435</v>
      </c>
      <c r="C90" s="1" t="s">
        <v>436</v>
      </c>
      <c r="D90" s="2" t="str">
        <f>+"T/"&amp;C90</f>
        <v>T/Sinh</v>
      </c>
      <c r="E90" s="1" t="s">
        <v>377</v>
      </c>
      <c r="F90" s="1"/>
    </row>
    <row r="91" spans="1:7" ht="15.75">
      <c r="B91" s="1" t="s">
        <v>437</v>
      </c>
      <c r="C91" s="1" t="s">
        <v>438</v>
      </c>
      <c r="D91" s="2" t="str">
        <f>+"T/"&amp;C91</f>
        <v>T/Phượng</v>
      </c>
      <c r="E91" s="1" t="s">
        <v>335</v>
      </c>
      <c r="F91" s="1"/>
    </row>
    <row r="92" spans="1:7" ht="15.75">
      <c r="B92" s="1" t="s">
        <v>439</v>
      </c>
      <c r="C92" s="1" t="s">
        <v>440</v>
      </c>
      <c r="D92" s="2" t="str">
        <f>+"T/"&amp;C92</f>
        <v>T/Toàn</v>
      </c>
      <c r="E92" t="s">
        <v>297</v>
      </c>
      <c r="F92" s="1"/>
    </row>
    <row r="93" spans="1:7" ht="15.75">
      <c r="B93" s="1" t="s">
        <v>446</v>
      </c>
      <c r="C93" s="1" t="s">
        <v>445</v>
      </c>
      <c r="D93" s="3" t="s">
        <v>442</v>
      </c>
      <c r="E93" s="1" t="s">
        <v>335</v>
      </c>
    </row>
    <row r="94" spans="1:7" ht="15.75">
      <c r="B94" s="1" t="s">
        <v>651</v>
      </c>
      <c r="C94" s="1" t="s">
        <v>652</v>
      </c>
      <c r="D94" s="3" t="s">
        <v>636</v>
      </c>
      <c r="E94" s="20" t="s">
        <v>377</v>
      </c>
    </row>
    <row r="95" spans="1:7" ht="15.75">
      <c r="A95" s="3"/>
      <c r="B95" s="3"/>
      <c r="C95" s="3" t="s">
        <v>448</v>
      </c>
      <c r="D95" s="3" t="s">
        <v>447</v>
      </c>
      <c r="E95" s="20" t="s">
        <v>377</v>
      </c>
      <c r="F95" s="3"/>
      <c r="G95" s="3"/>
    </row>
    <row r="96" spans="1:7" ht="15.75">
      <c r="A96" s="3"/>
      <c r="B96" s="3" t="s">
        <v>490</v>
      </c>
      <c r="C96" s="20" t="s">
        <v>409</v>
      </c>
      <c r="D96" s="3" t="s">
        <v>481</v>
      </c>
      <c r="E96" s="20" t="s">
        <v>377</v>
      </c>
      <c r="F96" s="3"/>
      <c r="G96" s="3"/>
    </row>
    <row r="97" spans="1:7" ht="15.75">
      <c r="A97" s="3"/>
      <c r="B97" s="3"/>
      <c r="C97" s="3"/>
      <c r="D97" s="3" t="s">
        <v>489</v>
      </c>
      <c r="E97" s="1" t="s">
        <v>335</v>
      </c>
      <c r="F97" s="3"/>
      <c r="G97" s="3"/>
    </row>
    <row r="98" spans="1:7" ht="15.75">
      <c r="A98" s="3"/>
      <c r="B98" s="3"/>
      <c r="C98" s="3"/>
      <c r="D98" s="3" t="s">
        <v>516</v>
      </c>
      <c r="E98" s="1" t="s">
        <v>284</v>
      </c>
      <c r="F98" s="3"/>
      <c r="G98" s="3"/>
    </row>
    <row r="99" spans="1:7">
      <c r="A99" s="3"/>
      <c r="B99" s="3"/>
      <c r="C99" s="3"/>
      <c r="D99" s="3" t="s">
        <v>510</v>
      </c>
      <c r="E99" t="s">
        <v>329</v>
      </c>
      <c r="F99" s="3"/>
      <c r="G99" s="3"/>
    </row>
    <row r="100" spans="1:7">
      <c r="A100" s="3"/>
      <c r="B100" s="3"/>
      <c r="C100" s="3"/>
      <c r="D100" s="3" t="s">
        <v>488</v>
      </c>
      <c r="E100" t="s">
        <v>415</v>
      </c>
      <c r="F100" s="3"/>
      <c r="G100" s="3"/>
    </row>
    <row r="101" spans="1:7" ht="15.75">
      <c r="A101" s="3"/>
      <c r="B101" s="3"/>
      <c r="C101" s="3"/>
      <c r="D101" s="3" t="s">
        <v>528</v>
      </c>
      <c r="E101" s="1" t="s">
        <v>335</v>
      </c>
      <c r="F101" s="3"/>
      <c r="G101" s="3"/>
    </row>
    <row r="102" spans="1:7" ht="15.75">
      <c r="A102" s="3"/>
      <c r="B102" s="3"/>
      <c r="C102" s="3"/>
      <c r="D102" s="3" t="s">
        <v>729</v>
      </c>
      <c r="E102" s="1" t="s">
        <v>335</v>
      </c>
      <c r="F102" s="3"/>
      <c r="G102" s="3"/>
    </row>
    <row r="103" spans="1:7" ht="15.75">
      <c r="A103" s="3"/>
      <c r="B103" s="3"/>
      <c r="C103" s="3"/>
      <c r="D103" s="3" t="s">
        <v>664</v>
      </c>
      <c r="E103" s="20" t="s">
        <v>377</v>
      </c>
      <c r="F103" s="3"/>
      <c r="G103" s="3"/>
    </row>
    <row r="104" spans="1:7" ht="15.75">
      <c r="A104" s="3"/>
      <c r="B104" s="3"/>
      <c r="C104" s="3"/>
      <c r="D104" s="3" t="s">
        <v>657</v>
      </c>
      <c r="E104" s="20" t="s">
        <v>377</v>
      </c>
      <c r="F104" s="3"/>
      <c r="G104" s="3"/>
    </row>
    <row r="105" spans="1:7" ht="15.75">
      <c r="A105" s="3"/>
      <c r="B105" s="3"/>
      <c r="C105" s="3"/>
      <c r="D105" s="3" t="s">
        <v>670</v>
      </c>
      <c r="E105" s="20" t="s">
        <v>377</v>
      </c>
      <c r="F105" s="3"/>
      <c r="G105" s="3"/>
    </row>
    <row r="106" spans="1:7" ht="15.75">
      <c r="A106" s="3"/>
      <c r="B106" s="3"/>
      <c r="C106" s="3"/>
      <c r="D106" s="3" t="s">
        <v>826</v>
      </c>
      <c r="E106" s="20" t="s">
        <v>377</v>
      </c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</sheetData>
  <autoFilter ref="A2:F101" xr:uid="{00000000-0009-0000-0000-000004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1">
    <comment s:ref="N237" rgbClr="6FC844"/>
    <comment s:ref="O237" rgbClr="6FC84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www.w3.org/2000/xmlns/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TUẦN 27-28</vt:lpstr>
      <vt:lpstr>KT GV</vt:lpstr>
      <vt:lpstr>KT LỚP</vt:lpstr>
      <vt:lpstr>KT PHÒNG</vt:lpstr>
      <vt:lpstr>DM CBGV</vt:lpstr>
      <vt:lpstr>'TUẦN 27-28'!Print_Area</vt:lpstr>
      <vt:lpstr>'TUẦN 27-28'!Print_Titles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2026-02-02T03:33:36Z</cp:lastPrinted>
  <dcterms:created xsi:type="dcterms:W3CDTF">2022-11-25T06:24:00Z</dcterms:created>
  <dcterms:modified xsi:type="dcterms:W3CDTF">2026-02-04T08:08:33Z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74E0AF471A7E4365A7365548F63C5B08_13</vt:lpwstr>
  </property>
  <property fmtid="{D5CDD505-2E9C-101B-9397-08002B2CF9AE}" pid="3" name="KSOProductBuildVer">
    <vt:lpwstr>1033-12.2.0.13306</vt:lpwstr>
  </property>
</Properties>
</file>